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<sst xmlns="http://schemas.openxmlformats.org/spreadsheetml/2006/main" count="94" uniqueCount="64">
  <si>
    <t xml:space="preserve">Dochody i wydatki miasta Iławy związane z realizacją zadań z zakresu administracji rządowej </t>
  </si>
  <si>
    <t>zł</t>
  </si>
  <si>
    <t>Dział</t>
  </si>
  <si>
    <t xml:space="preserve">Rozdział </t>
  </si>
  <si>
    <t>§</t>
  </si>
  <si>
    <t>Treść</t>
  </si>
  <si>
    <t>Dotacje ogółem</t>
  </si>
  <si>
    <t>Wydatki ogółem</t>
  </si>
  <si>
    <t>z tego:</t>
  </si>
  <si>
    <t>Dochody związane z realizacja zadań zleconych</t>
  </si>
  <si>
    <t>wydatki bieżące</t>
  </si>
  <si>
    <t>w tym:</t>
  </si>
  <si>
    <t xml:space="preserve">wynagrodzenia i pochodne </t>
  </si>
  <si>
    <t>świadczenia społeczne</t>
  </si>
  <si>
    <t>pozostałe</t>
  </si>
  <si>
    <t>ADMINISTRACJA PUBLICZNA</t>
  </si>
  <si>
    <t>Urzędy wojewódzkie</t>
  </si>
  <si>
    <t>0690</t>
  </si>
  <si>
    <t>Wpływy z różnych opłat</t>
  </si>
  <si>
    <t>Dotacje celowe przekazane z budżetu miasta państwa na realizację zadań bieżących z zakresu administracji rządowej oraz innych zadań zleconych gminom ustawami</t>
  </si>
  <si>
    <t>Wydatki osobowe niezaliczone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</si>
  <si>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</si>
  <si>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</si>
  <si>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</si>
  <si>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</si>
  <si>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</si>
  <si>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</si>
  <si>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</si>
  <si>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 xml:space="preserve">Urzędy naczelnych organów władzy państwowej, kontroli i ochrony prawa </t>
  </si>
  <si>
    <t>POMOC SPOŁECZNA</t>
  </si>
  <si>
    <t>Świadczenia rodzinne, świadczenia z funduszu alimentacyjnego oraz składki na ubezpieczenia emerytalne i rentowe z ubezpieczenia społecznego</t>
  </si>
  <si>
    <t>0970</t>
  </si>
  <si>
    <t>Wpływy z różnych dochodów</t>
  </si>
  <si>
    <t>Świadczenia społeczne</t>
  </si>
  <si>
    <t>Zakup leków, wyrobów medycznych i produktów biobójczych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</si>
  <si>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</si>
  <si>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</si>
  <si>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</si>
  <si>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</si>
  <si>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</si>
  <si>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</si>
  <si>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</si>
  <si>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</si>
  <si>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zakładowy fundusz świadczenia socjalne</t>
  </si>
  <si>
    <t>Podatek od nieruchomości</t>
  </si>
  <si>
    <t>Koszty postępowania sądowego i prokuratorskiego</t>
  </si>
  <si>
    <t>Szkolenia pracowników niebędących członkami korpusu służby cywilnej</t>
  </si>
  <si>
    <t>Składki na ubezpieczenia zdrowotne opłacane za osoby pobierające niektóre świadczenia z pomocy społecznej, niektóre świadczenia rodzinne oraz za osoby uczestniczące w zajęciach w centrum integracji społecznej</t>
  </si>
  <si>
    <t>Składki na ubezpieczenia zdrowotne</t>
  </si>
  <si>
    <t>Usługi opiekuńcze i specjalistyczne usługi opiekuńcze</t>
  </si>
  <si>
    <t>0830</t>
  </si>
  <si>
    <t>Wpływy z usług</t>
  </si>
  <si>
    <t>Razem:</t>
  </si>
  <si>
    <t>OCHRONA ZDROWIA</t>
  </si>
  <si>
    <t>Pozostała działalność</t>
  </si>
  <si>
    <t>0980</t>
  </si>
  <si>
    <t xml:space="preserve">Wpływy z tutyłu zwrotów wypłaconych świadczeń z funduszu alimenatcyjnego </t>
  </si>
  <si>
    <t>i innych zadań zleconych odrębnymi ustawami w 2013 roku</t>
  </si>
  <si>
    <t>Ośrodki pomocy społecznej</t>
  </si>
  <si>
    <t>URZĘDY NACZELNYCH ORGANÓW WŁADZY PAŃSTWOWEJ, KONTROLI I OCHRONY PRAWA ORAZ SĄDOWNICTWA</t>
  </si>
  <si>
    <t>010</t>
  </si>
  <si>
    <t>01095</t>
  </si>
  <si>
    <t>ROLNICTWO I ŁOWIECTWO</t>
  </si>
  <si>
    <t>Zał. nr 5 do Uchwały Rady Miejskiej w Iławie Nr XLIII/425/13 z dnia 30.10.2013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</si>
</sst>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6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3" fillId="0" borderId="43" xfId="0" applyNumberFormat="1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4" fontId="13" fillId="0" borderId="44" xfId="0" applyNumberFormat="1" applyFont="1" applyBorder="1" applyAlignment="1">
      <alignment vertical="center"/>
    </xf>
    <xf numFmtId="4" fontId="13" fillId="0" borderId="45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8" xfId="0" applyNumberFormat="1" applyFont="1" applyBorder="1" applyAlignment="1">
      <alignment vertical="center"/>
    </xf>
    <xf numFmtId="4" fontId="13" fillId="0" borderId="46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4" fontId="13" fillId="0" borderId="47" xfId="0" applyNumberFormat="1" applyFont="1" applyBorder="1" applyAlignment="1">
      <alignment vertical="center"/>
    </xf>
    <xf numFmtId="4" fontId="13" fillId="0" borderId="17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4" fontId="13" fillId="0" borderId="34" xfId="0" applyNumberFormat="1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4" fontId="13" fillId="0" borderId="49" xfId="0" applyNumberFormat="1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4" fontId="13" fillId="0" borderId="37" xfId="0" applyNumberFormat="1" applyFont="1" applyBorder="1" applyAlignment="1">
      <alignment vertical="center"/>
    </xf>
    <xf numFmtId="4" fontId="13" fillId="0" borderId="50" xfId="0" applyNumberFormat="1" applyFont="1" applyBorder="1" applyAlignment="1">
      <alignment vertical="center"/>
    </xf>
    <xf numFmtId="4" fontId="13" fillId="0" borderId="51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vertical="center"/>
    </xf>
    <xf numFmtId="4" fontId="13" fillId="0" borderId="39" xfId="0" applyNumberFormat="1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4" fontId="13" fillId="0" borderId="52" xfId="0" applyNumberFormat="1" applyFont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4" fontId="13" fillId="0" borderId="54" xfId="0" applyNumberFormat="1" applyFont="1" applyBorder="1" applyAlignment="1">
      <alignment vertical="center"/>
    </xf>
    <xf numFmtId="4" fontId="13" fillId="0" borderId="55" xfId="0" applyNumberFormat="1" applyFont="1" applyBorder="1" applyAlignment="1">
      <alignment vertical="center"/>
    </xf>
    <xf numFmtId="4" fontId="13" fillId="0" borderId="33" xfId="0" applyNumberFormat="1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/>
    </xf>
    <xf numFmtId="4" fontId="13" fillId="0" borderId="28" xfId="0" applyNumberFormat="1" applyFont="1" applyBorder="1" applyAlignment="1">
      <alignment vertical="center"/>
    </xf>
    <xf numFmtId="0" fontId="13" fillId="0" borderId="18" xfId="0" applyFont="1" applyBorder="1" applyAlignment="1">
      <alignment horizontal="left" wrapText="1"/>
    </xf>
    <xf numFmtId="4" fontId="13" fillId="0" borderId="56" xfId="0" applyNumberFormat="1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4" fontId="13" fillId="0" borderId="57" xfId="0" applyNumberFormat="1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4" fontId="13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4" fontId="13" fillId="0" borderId="61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" fontId="13" fillId="0" borderId="62" xfId="0" applyNumberFormat="1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13" fillId="0" borderId="63" xfId="0" applyFont="1" applyBorder="1" applyAlignment="1">
      <alignment horizontal="left" vertical="center"/>
    </xf>
    <xf numFmtId="4" fontId="13" fillId="0" borderId="64" xfId="0" applyNumberFormat="1" applyFont="1" applyBorder="1" applyAlignment="1">
      <alignment vertical="center"/>
    </xf>
    <xf numFmtId="4" fontId="13" fillId="0" borderId="65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0" fontId="10" fillId="0" borderId="67" xfId="0" applyFont="1" applyBorder="1" applyAlignment="1">
      <alignment/>
    </xf>
    <xf numFmtId="0" fontId="10" fillId="0" borderId="68" xfId="0" applyFont="1" applyBorder="1" applyAlignment="1">
      <alignment horizontal="center" vertical="center"/>
    </xf>
    <xf numFmtId="4" fontId="13" fillId="0" borderId="60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0" fontId="10" fillId="0" borderId="58" xfId="0" applyFont="1" applyBorder="1" applyAlignment="1">
      <alignment/>
    </xf>
    <xf numFmtId="4" fontId="13" fillId="0" borderId="53" xfId="0" applyNumberFormat="1" applyFont="1" applyBorder="1" applyAlignment="1">
      <alignment vertical="center"/>
    </xf>
    <xf numFmtId="0" fontId="6" fillId="0" borderId="69" xfId="0" applyFont="1" applyBorder="1" applyAlignment="1">
      <alignment/>
    </xf>
    <xf numFmtId="0" fontId="10" fillId="0" borderId="69" xfId="0" applyFont="1" applyBorder="1" applyAlignment="1">
      <alignment/>
    </xf>
    <xf numFmtId="4" fontId="13" fillId="0" borderId="63" xfId="0" applyNumberFormat="1" applyFont="1" applyBorder="1" applyAlignment="1">
      <alignment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ySplit="7" topLeftCell="A68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5.75390625" style="1" customWidth="1"/>
    <col min="2" max="2" width="7.375" style="1" customWidth="1"/>
    <col min="3" max="3" width="5.75390625" style="1" customWidth="1"/>
    <col min="4" max="4" width="35.625" style="1" customWidth="1"/>
    <col min="5" max="7" width="14.25390625" style="1" bestFit="1" customWidth="1"/>
    <col min="8" max="8" width="11.25390625" style="1" bestFit="1" customWidth="1"/>
    <col min="9" max="9" width="14.25390625" style="1" bestFit="1" customWidth="1"/>
    <col min="10" max="10" width="11.25390625" style="1" bestFit="1" customWidth="1"/>
    <col min="11" max="11" width="11.00390625" style="1" customWidth="1"/>
    <col min="12" max="16384" width="9.125" style="1" customWidth="1"/>
  </cols>
  <sheetData>
    <row r="1" spans="9:11" ht="29.25" customHeight="1">
      <c r="I1" s="148" t="s">
        <v>63</v>
      </c>
      <c r="J1" s="148"/>
      <c r="K1" s="148"/>
    </row>
    <row r="2" spans="1:11" ht="2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0.25">
      <c r="A3" s="149" t="s">
        <v>57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2.75">
      <c r="A4" s="2"/>
      <c r="B4" s="2"/>
      <c r="C4" s="2"/>
      <c r="D4" s="2"/>
      <c r="K4" s="3" t="s">
        <v>1</v>
      </c>
    </row>
    <row r="5" spans="1:11" ht="17.25" customHeight="1">
      <c r="A5" s="150" t="s">
        <v>2</v>
      </c>
      <c r="B5" s="140" t="s">
        <v>3</v>
      </c>
      <c r="C5" s="140" t="s">
        <v>4</v>
      </c>
      <c r="D5" s="142" t="s">
        <v>5</v>
      </c>
      <c r="E5" s="144" t="s">
        <v>6</v>
      </c>
      <c r="F5" s="144" t="s">
        <v>7</v>
      </c>
      <c r="G5" s="152" t="s">
        <v>8</v>
      </c>
      <c r="H5" s="152"/>
      <c r="I5" s="152"/>
      <c r="J5" s="152"/>
      <c r="K5" s="153" t="s">
        <v>9</v>
      </c>
    </row>
    <row r="6" spans="1:11" ht="15.75" customHeight="1">
      <c r="A6" s="151"/>
      <c r="B6" s="141"/>
      <c r="C6" s="141"/>
      <c r="D6" s="143"/>
      <c r="E6" s="145"/>
      <c r="F6" s="145"/>
      <c r="G6" s="155" t="s">
        <v>10</v>
      </c>
      <c r="H6" s="156" t="s">
        <v>11</v>
      </c>
      <c r="I6" s="156"/>
      <c r="J6" s="156"/>
      <c r="K6" s="154"/>
    </row>
    <row r="7" spans="1:11" ht="26.25" customHeight="1">
      <c r="A7" s="151"/>
      <c r="B7" s="141"/>
      <c r="C7" s="141"/>
      <c r="D7" s="143"/>
      <c r="E7" s="145"/>
      <c r="F7" s="145"/>
      <c r="G7" s="155"/>
      <c r="H7" s="5" t="s">
        <v>12</v>
      </c>
      <c r="I7" s="4" t="s">
        <v>13</v>
      </c>
      <c r="J7" s="4" t="s">
        <v>14</v>
      </c>
      <c r="K7" s="154"/>
    </row>
    <row r="8" spans="1:11" s="7" customFormat="1" ht="8.25" customHeight="1" thickBot="1">
      <c r="A8" s="2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25">
        <v>11</v>
      </c>
    </row>
    <row r="9" spans="1:11" s="7" customFormat="1" ht="13.5" thickBot="1">
      <c r="A9" s="67" t="s">
        <v>60</v>
      </c>
      <c r="B9" s="8"/>
      <c r="C9" s="9"/>
      <c r="D9" s="10" t="s">
        <v>62</v>
      </c>
      <c r="E9" s="46">
        <f aca="true" t="shared" si="0" ref="E9:K9">E10</f>
        <v>6817.79</v>
      </c>
      <c r="F9" s="46">
        <f t="shared" si="0"/>
        <v>6817.79</v>
      </c>
      <c r="G9" s="46">
        <f t="shared" si="0"/>
        <v>6817.79</v>
      </c>
      <c r="H9" s="46">
        <f t="shared" si="0"/>
        <v>0</v>
      </c>
      <c r="I9" s="46">
        <f t="shared" si="0"/>
        <v>0</v>
      </c>
      <c r="J9" s="46">
        <f t="shared" si="0"/>
        <v>6817.79</v>
      </c>
      <c r="K9" s="47">
        <f t="shared" si="0"/>
        <v>0</v>
      </c>
    </row>
    <row r="10" spans="1:11" s="7" customFormat="1" ht="12.75">
      <c r="A10" s="27"/>
      <c r="B10" s="68" t="s">
        <v>61</v>
      </c>
      <c r="C10" s="12"/>
      <c r="D10" s="13" t="s">
        <v>54</v>
      </c>
      <c r="E10" s="48">
        <f>E13+E11+E12</f>
        <v>6817.79</v>
      </c>
      <c r="F10" s="48">
        <f aca="true" t="shared" si="1" ref="F10:K10">F13+F11+F12</f>
        <v>6817.79</v>
      </c>
      <c r="G10" s="48">
        <f t="shared" si="1"/>
        <v>6817.79</v>
      </c>
      <c r="H10" s="48">
        <f t="shared" si="1"/>
        <v>0</v>
      </c>
      <c r="I10" s="48">
        <f t="shared" si="1"/>
        <v>0</v>
      </c>
      <c r="J10" s="48">
        <f t="shared" si="1"/>
        <v>6817.79</v>
      </c>
      <c r="K10" s="50">
        <f t="shared" si="1"/>
        <v>0</v>
      </c>
    </row>
    <row r="11" spans="1:11" s="7" customFormat="1" ht="48">
      <c r="A11" s="28"/>
      <c r="B11" s="14"/>
      <c r="C11" s="69">
        <v>2010</v>
      </c>
      <c r="D11" s="70" t="s">
        <v>19</v>
      </c>
      <c r="E11" s="71">
        <v>6817.79</v>
      </c>
      <c r="F11" s="72">
        <f>G11</f>
        <v>0</v>
      </c>
      <c r="G11" s="73">
        <f>SUM(H11:J11)</f>
        <v>0</v>
      </c>
      <c r="H11" s="72">
        <v>0</v>
      </c>
      <c r="I11" s="74">
        <v>0</v>
      </c>
      <c r="J11" s="75">
        <v>0</v>
      </c>
      <c r="K11" s="76">
        <v>0</v>
      </c>
    </row>
    <row r="12" spans="1:11" s="7" customFormat="1" ht="12.75" customHeight="1">
      <c r="A12" s="28"/>
      <c r="B12" s="14"/>
      <c r="C12" s="69">
        <v>4210</v>
      </c>
      <c r="D12" s="70" t="s">
        <v>26</v>
      </c>
      <c r="E12" s="75">
        <v>0</v>
      </c>
      <c r="F12" s="72">
        <f>G12</f>
        <v>133.67</v>
      </c>
      <c r="G12" s="73">
        <f>SUM(H12:J12)</f>
        <v>133.67</v>
      </c>
      <c r="H12" s="71"/>
      <c r="I12" s="74"/>
      <c r="J12" s="75">
        <v>133.67</v>
      </c>
      <c r="K12" s="77">
        <v>0</v>
      </c>
    </row>
    <row r="13" spans="1:11" s="7" customFormat="1" ht="13.5" thickBot="1">
      <c r="A13" s="28"/>
      <c r="B13" s="14"/>
      <c r="C13" s="69">
        <v>4430</v>
      </c>
      <c r="D13" s="70" t="s">
        <v>42</v>
      </c>
      <c r="E13" s="75">
        <v>0</v>
      </c>
      <c r="F13" s="72">
        <f>G13</f>
        <v>6684.12</v>
      </c>
      <c r="G13" s="73">
        <f>SUM(H13:J13)</f>
        <v>6684.12</v>
      </c>
      <c r="H13" s="78">
        <v>0</v>
      </c>
      <c r="I13" s="79">
        <v>0</v>
      </c>
      <c r="J13" s="74">
        <v>6684.12</v>
      </c>
      <c r="K13" s="80">
        <v>0</v>
      </c>
    </row>
    <row r="14" spans="1:11" ht="18.75" customHeight="1" thickBot="1">
      <c r="A14" s="26">
        <v>750</v>
      </c>
      <c r="B14" s="8"/>
      <c r="C14" s="9"/>
      <c r="D14" s="10" t="s">
        <v>15</v>
      </c>
      <c r="E14" s="46">
        <f aca="true" t="shared" si="2" ref="E14:K14">E15</f>
        <v>351039</v>
      </c>
      <c r="F14" s="46">
        <f t="shared" si="2"/>
        <v>351039</v>
      </c>
      <c r="G14" s="46">
        <f t="shared" si="2"/>
        <v>351039</v>
      </c>
      <c r="H14" s="46">
        <f t="shared" si="2"/>
        <v>351039</v>
      </c>
      <c r="I14" s="46">
        <f t="shared" si="2"/>
        <v>0</v>
      </c>
      <c r="J14" s="46">
        <f t="shared" si="2"/>
        <v>0</v>
      </c>
      <c r="K14" s="47">
        <f t="shared" si="2"/>
        <v>2500</v>
      </c>
    </row>
    <row r="15" spans="1:11" ht="15" customHeight="1">
      <c r="A15" s="27"/>
      <c r="B15" s="11">
        <v>75011</v>
      </c>
      <c r="C15" s="12"/>
      <c r="D15" s="13" t="s">
        <v>16</v>
      </c>
      <c r="E15" s="48">
        <f>E17</f>
        <v>351039</v>
      </c>
      <c r="F15" s="48">
        <f>SUM(F18:F21)</f>
        <v>351039</v>
      </c>
      <c r="G15" s="48">
        <f>SUM(G18:G21)</f>
        <v>351039</v>
      </c>
      <c r="H15" s="48">
        <f>SUM(H18:H21)</f>
        <v>351039</v>
      </c>
      <c r="I15" s="48">
        <f>SUM(I18:I21)</f>
        <v>0</v>
      </c>
      <c r="J15" s="49">
        <f>SUM(J18:J21)</f>
        <v>0</v>
      </c>
      <c r="K15" s="50">
        <f>SUM(K16:K21)</f>
        <v>2500</v>
      </c>
    </row>
    <row r="16" spans="1:11" s="15" customFormat="1" ht="15" customHeight="1">
      <c r="A16" s="28"/>
      <c r="B16" s="14"/>
      <c r="C16" s="81" t="s">
        <v>17</v>
      </c>
      <c r="D16" s="82" t="s">
        <v>18</v>
      </c>
      <c r="E16" s="71">
        <v>0</v>
      </c>
      <c r="F16" s="72">
        <v>0</v>
      </c>
      <c r="G16" s="72">
        <v>0</v>
      </c>
      <c r="H16" s="72">
        <v>0</v>
      </c>
      <c r="I16" s="74">
        <v>0</v>
      </c>
      <c r="J16" s="75">
        <v>0</v>
      </c>
      <c r="K16" s="83">
        <v>2500</v>
      </c>
    </row>
    <row r="17" spans="1:11" s="15" customFormat="1" ht="48">
      <c r="A17" s="28"/>
      <c r="B17" s="14"/>
      <c r="C17" s="69">
        <v>2010</v>
      </c>
      <c r="D17" s="70" t="s">
        <v>19</v>
      </c>
      <c r="E17" s="75">
        <v>351039</v>
      </c>
      <c r="F17" s="84">
        <v>0</v>
      </c>
      <c r="G17" s="79">
        <v>0</v>
      </c>
      <c r="H17" s="78">
        <v>0</v>
      </c>
      <c r="I17" s="79">
        <v>0</v>
      </c>
      <c r="J17" s="74">
        <v>0</v>
      </c>
      <c r="K17" s="80">
        <v>0</v>
      </c>
    </row>
    <row r="18" spans="1:11" s="15" customFormat="1" ht="12.75" customHeight="1">
      <c r="A18" s="28"/>
      <c r="B18" s="14"/>
      <c r="C18" s="85">
        <v>4010</v>
      </c>
      <c r="D18" s="82" t="s">
        <v>21</v>
      </c>
      <c r="E18" s="71">
        <v>0</v>
      </c>
      <c r="F18" s="72">
        <f>G18</f>
        <v>277320</v>
      </c>
      <c r="G18" s="74">
        <f>SUM(H18:J18)</f>
        <v>277320</v>
      </c>
      <c r="H18" s="75">
        <v>277320</v>
      </c>
      <c r="I18" s="84">
        <v>0</v>
      </c>
      <c r="J18" s="79">
        <v>0</v>
      </c>
      <c r="K18" s="86">
        <v>0</v>
      </c>
    </row>
    <row r="19" spans="1:11" s="15" customFormat="1" ht="12">
      <c r="A19" s="29"/>
      <c r="B19" s="14"/>
      <c r="C19" s="87">
        <v>4040</v>
      </c>
      <c r="D19" s="88" t="s">
        <v>22</v>
      </c>
      <c r="E19" s="78">
        <v>0</v>
      </c>
      <c r="F19" s="79">
        <f>G19</f>
        <v>21062</v>
      </c>
      <c r="G19" s="73">
        <f>SUM(H19:J19)</f>
        <v>21062</v>
      </c>
      <c r="H19" s="75">
        <v>21062</v>
      </c>
      <c r="I19" s="84">
        <v>0</v>
      </c>
      <c r="J19" s="79">
        <v>0</v>
      </c>
      <c r="K19" s="86">
        <v>0</v>
      </c>
    </row>
    <row r="20" spans="1:11" s="15" customFormat="1" ht="15.75" customHeight="1">
      <c r="A20" s="29"/>
      <c r="B20" s="14"/>
      <c r="C20" s="89">
        <v>4110</v>
      </c>
      <c r="D20" s="88" t="s">
        <v>23</v>
      </c>
      <c r="E20" s="79">
        <v>0</v>
      </c>
      <c r="F20" s="79">
        <f>G20</f>
        <v>45635</v>
      </c>
      <c r="G20" s="73">
        <f>SUM(H20:J20)</f>
        <v>45635</v>
      </c>
      <c r="H20" s="75">
        <v>45635</v>
      </c>
      <c r="I20" s="84">
        <v>0</v>
      </c>
      <c r="J20" s="79">
        <v>0</v>
      </c>
      <c r="K20" s="86">
        <v>0</v>
      </c>
    </row>
    <row r="21" spans="1:11" s="15" customFormat="1" ht="13.5" customHeight="1" thickBot="1">
      <c r="A21" s="29"/>
      <c r="B21" s="14"/>
      <c r="C21" s="89">
        <v>4120</v>
      </c>
      <c r="D21" s="90" t="s">
        <v>24</v>
      </c>
      <c r="E21" s="79">
        <v>0</v>
      </c>
      <c r="F21" s="79">
        <f>G21</f>
        <v>7022</v>
      </c>
      <c r="G21" s="79">
        <f>SUM(H21:J21)</f>
        <v>7022</v>
      </c>
      <c r="H21" s="91">
        <v>7022</v>
      </c>
      <c r="I21" s="79">
        <v>0</v>
      </c>
      <c r="J21" s="79">
        <v>0</v>
      </c>
      <c r="K21" s="86">
        <v>0</v>
      </c>
    </row>
    <row r="22" spans="1:11" ht="51.75" thickBot="1">
      <c r="A22" s="26">
        <v>751</v>
      </c>
      <c r="B22" s="8"/>
      <c r="C22" s="9"/>
      <c r="D22" s="17" t="s">
        <v>59</v>
      </c>
      <c r="E22" s="46">
        <f aca="true" t="shared" si="3" ref="E22:K22">E23</f>
        <v>5690</v>
      </c>
      <c r="F22" s="46">
        <f t="shared" si="3"/>
        <v>5690</v>
      </c>
      <c r="G22" s="46">
        <f t="shared" si="3"/>
        <v>5690</v>
      </c>
      <c r="H22" s="46">
        <f t="shared" si="3"/>
        <v>4786</v>
      </c>
      <c r="I22" s="46">
        <f t="shared" si="3"/>
        <v>0</v>
      </c>
      <c r="J22" s="51">
        <f t="shared" si="3"/>
        <v>904</v>
      </c>
      <c r="K22" s="47">
        <f t="shared" si="3"/>
        <v>0</v>
      </c>
    </row>
    <row r="23" spans="1:11" ht="25.5">
      <c r="A23" s="30"/>
      <c r="B23" s="11">
        <v>75101</v>
      </c>
      <c r="C23" s="12"/>
      <c r="D23" s="18" t="s">
        <v>28</v>
      </c>
      <c r="E23" s="48">
        <f>E24</f>
        <v>5690</v>
      </c>
      <c r="F23" s="48">
        <f aca="true" t="shared" si="4" ref="F23:K23">SUM(F25:F28)</f>
        <v>5690</v>
      </c>
      <c r="G23" s="48">
        <f t="shared" si="4"/>
        <v>5690</v>
      </c>
      <c r="H23" s="48">
        <f t="shared" si="4"/>
        <v>4786</v>
      </c>
      <c r="I23" s="48">
        <f t="shared" si="4"/>
        <v>0</v>
      </c>
      <c r="J23" s="48">
        <f t="shared" si="4"/>
        <v>904</v>
      </c>
      <c r="K23" s="50">
        <f t="shared" si="4"/>
        <v>0</v>
      </c>
    </row>
    <row r="24" spans="1:11" s="15" customFormat="1" ht="48">
      <c r="A24" s="28"/>
      <c r="B24" s="19"/>
      <c r="C24" s="85">
        <v>2010</v>
      </c>
      <c r="D24" s="88" t="s">
        <v>19</v>
      </c>
      <c r="E24" s="91">
        <v>5690</v>
      </c>
      <c r="F24" s="72">
        <v>0</v>
      </c>
      <c r="G24" s="72">
        <v>0</v>
      </c>
      <c r="H24" s="79">
        <v>0</v>
      </c>
      <c r="I24" s="71">
        <v>0</v>
      </c>
      <c r="J24" s="92">
        <v>0</v>
      </c>
      <c r="K24" s="86">
        <v>0</v>
      </c>
    </row>
    <row r="25" spans="1:11" s="15" customFormat="1" ht="12">
      <c r="A25" s="28"/>
      <c r="B25" s="14"/>
      <c r="C25" s="87">
        <v>4110</v>
      </c>
      <c r="D25" s="88" t="s">
        <v>23</v>
      </c>
      <c r="E25" s="78">
        <v>0</v>
      </c>
      <c r="F25" s="79">
        <f>G25</f>
        <v>687.99</v>
      </c>
      <c r="G25" s="79">
        <f>SUM(H25:J25)</f>
        <v>687.99</v>
      </c>
      <c r="H25" s="79">
        <v>687.99</v>
      </c>
      <c r="I25" s="79">
        <v>0</v>
      </c>
      <c r="J25" s="79">
        <v>0</v>
      </c>
      <c r="K25" s="86">
        <v>0</v>
      </c>
    </row>
    <row r="26" spans="1:11" s="15" customFormat="1" ht="13.5" customHeight="1">
      <c r="A26" s="116"/>
      <c r="B26" s="38"/>
      <c r="C26" s="104">
        <v>4120</v>
      </c>
      <c r="D26" s="105" t="s">
        <v>24</v>
      </c>
      <c r="E26" s="95">
        <v>0</v>
      </c>
      <c r="F26" s="95">
        <f>G26</f>
        <v>98.01</v>
      </c>
      <c r="G26" s="95">
        <f>SUM(H26:J26)</f>
        <v>98.01</v>
      </c>
      <c r="H26" s="95">
        <v>98.01</v>
      </c>
      <c r="I26" s="95">
        <v>0</v>
      </c>
      <c r="J26" s="95">
        <v>0</v>
      </c>
      <c r="K26" s="117">
        <v>0</v>
      </c>
    </row>
    <row r="27" spans="1:11" s="15" customFormat="1" ht="12.75" customHeight="1">
      <c r="A27" s="28"/>
      <c r="B27" s="14"/>
      <c r="C27" s="81">
        <v>4170</v>
      </c>
      <c r="D27" s="82" t="s">
        <v>25</v>
      </c>
      <c r="E27" s="72">
        <v>0</v>
      </c>
      <c r="F27" s="72">
        <f>G27</f>
        <v>4000</v>
      </c>
      <c r="G27" s="72">
        <f>SUM(H27:J27)</f>
        <v>4000</v>
      </c>
      <c r="H27" s="72">
        <v>4000</v>
      </c>
      <c r="I27" s="72">
        <v>0</v>
      </c>
      <c r="J27" s="72">
        <v>0</v>
      </c>
      <c r="K27" s="86">
        <v>0</v>
      </c>
    </row>
    <row r="28" spans="1:11" s="15" customFormat="1" ht="14.25" customHeight="1" thickBot="1">
      <c r="A28" s="28"/>
      <c r="B28" s="14"/>
      <c r="C28" s="87">
        <v>4210</v>
      </c>
      <c r="D28" s="93" t="s">
        <v>26</v>
      </c>
      <c r="E28" s="78">
        <v>0</v>
      </c>
      <c r="F28" s="78">
        <f>G28</f>
        <v>904</v>
      </c>
      <c r="G28" s="78">
        <f>SUM(H28:J28)</f>
        <v>904</v>
      </c>
      <c r="H28" s="78">
        <v>0</v>
      </c>
      <c r="I28" s="78">
        <v>0</v>
      </c>
      <c r="J28" s="91">
        <v>904</v>
      </c>
      <c r="K28" s="94">
        <v>0</v>
      </c>
    </row>
    <row r="29" spans="1:11" s="20" customFormat="1" ht="14.25" customHeight="1" thickBot="1">
      <c r="A29" s="63">
        <v>851</v>
      </c>
      <c r="B29" s="34"/>
      <c r="C29" s="35"/>
      <c r="D29" s="64" t="s">
        <v>53</v>
      </c>
      <c r="E29" s="52">
        <f>E30</f>
        <v>528</v>
      </c>
      <c r="F29" s="52">
        <f aca="true" t="shared" si="5" ref="F29:K29">F30</f>
        <v>528</v>
      </c>
      <c r="G29" s="52">
        <f t="shared" si="5"/>
        <v>528</v>
      </c>
      <c r="H29" s="52">
        <f t="shared" si="5"/>
        <v>80</v>
      </c>
      <c r="I29" s="52">
        <f t="shared" si="5"/>
        <v>0</v>
      </c>
      <c r="J29" s="52">
        <f t="shared" si="5"/>
        <v>448</v>
      </c>
      <c r="K29" s="53">
        <f t="shared" si="5"/>
        <v>0</v>
      </c>
    </row>
    <row r="30" spans="1:11" s="20" customFormat="1" ht="14.25" customHeight="1">
      <c r="A30" s="27"/>
      <c r="B30" s="11">
        <v>85195</v>
      </c>
      <c r="C30" s="12"/>
      <c r="D30" s="13" t="s">
        <v>54</v>
      </c>
      <c r="E30" s="48">
        <f>E31+E32+E33+E34</f>
        <v>528</v>
      </c>
      <c r="F30" s="48">
        <f aca="true" t="shared" si="6" ref="F30:K30">F31+F32+F33+F34</f>
        <v>528</v>
      </c>
      <c r="G30" s="48">
        <f t="shared" si="6"/>
        <v>528</v>
      </c>
      <c r="H30" s="48">
        <f t="shared" si="6"/>
        <v>80</v>
      </c>
      <c r="I30" s="48">
        <f t="shared" si="6"/>
        <v>0</v>
      </c>
      <c r="J30" s="48">
        <f t="shared" si="6"/>
        <v>448</v>
      </c>
      <c r="K30" s="48">
        <f t="shared" si="6"/>
        <v>0</v>
      </c>
    </row>
    <row r="31" spans="1:11" s="15" customFormat="1" ht="48">
      <c r="A31" s="28"/>
      <c r="B31" s="14"/>
      <c r="C31" s="123">
        <v>2010</v>
      </c>
      <c r="D31" s="124" t="s">
        <v>19</v>
      </c>
      <c r="E31" s="78">
        <v>528</v>
      </c>
      <c r="F31" s="78">
        <f>G31</f>
        <v>0</v>
      </c>
      <c r="G31" s="78">
        <f>SUM(H31:J31)</f>
        <v>0</v>
      </c>
      <c r="H31" s="78">
        <v>0</v>
      </c>
      <c r="I31" s="78">
        <v>0</v>
      </c>
      <c r="J31" s="125">
        <v>0</v>
      </c>
      <c r="K31" s="113">
        <v>0</v>
      </c>
    </row>
    <row r="32" spans="1:11" s="15" customFormat="1" ht="14.25" customHeight="1">
      <c r="A32" s="28"/>
      <c r="B32" s="14"/>
      <c r="C32" s="69">
        <v>4010</v>
      </c>
      <c r="D32" s="90" t="s">
        <v>21</v>
      </c>
      <c r="E32" s="79">
        <v>0</v>
      </c>
      <c r="F32" s="79">
        <f>G32</f>
        <v>80</v>
      </c>
      <c r="G32" s="79">
        <f>SUM(H32:J32)</f>
        <v>80</v>
      </c>
      <c r="H32" s="79">
        <v>80</v>
      </c>
      <c r="I32" s="79">
        <v>0</v>
      </c>
      <c r="J32" s="79">
        <v>0</v>
      </c>
      <c r="K32" s="80">
        <v>0</v>
      </c>
    </row>
    <row r="33" spans="1:11" s="15" customFormat="1" ht="14.25" customHeight="1">
      <c r="A33" s="28"/>
      <c r="B33" s="14"/>
      <c r="C33" s="69">
        <v>4210</v>
      </c>
      <c r="D33" s="90" t="s">
        <v>26</v>
      </c>
      <c r="E33" s="79">
        <v>0</v>
      </c>
      <c r="F33" s="79">
        <f>G33</f>
        <v>86</v>
      </c>
      <c r="G33" s="79">
        <f>SUM(H33:J33)</f>
        <v>86</v>
      </c>
      <c r="H33" s="79">
        <v>0</v>
      </c>
      <c r="I33" s="79">
        <v>0</v>
      </c>
      <c r="J33" s="79">
        <v>86</v>
      </c>
      <c r="K33" s="80">
        <v>0</v>
      </c>
    </row>
    <row r="34" spans="1:11" s="15" customFormat="1" ht="14.25" customHeight="1" thickBot="1">
      <c r="A34" s="28"/>
      <c r="B34" s="14"/>
      <c r="C34" s="126">
        <v>4300</v>
      </c>
      <c r="D34" s="127" t="s">
        <v>27</v>
      </c>
      <c r="E34" s="79">
        <v>0</v>
      </c>
      <c r="F34" s="79">
        <f>G34</f>
        <v>362</v>
      </c>
      <c r="G34" s="79">
        <f>SUM(H34:J34)</f>
        <v>362</v>
      </c>
      <c r="H34" s="139">
        <v>0</v>
      </c>
      <c r="I34" s="139">
        <v>0</v>
      </c>
      <c r="J34" s="139">
        <v>362</v>
      </c>
      <c r="K34" s="128">
        <v>0</v>
      </c>
    </row>
    <row r="35" spans="1:11" ht="13.5" thickBot="1">
      <c r="A35" s="33">
        <v>852</v>
      </c>
      <c r="B35" s="34"/>
      <c r="C35" s="35"/>
      <c r="D35" s="36" t="s">
        <v>29</v>
      </c>
      <c r="E35" s="52">
        <f>E36+E62+E68+E76+E65</f>
        <v>13499831</v>
      </c>
      <c r="F35" s="52">
        <f aca="true" t="shared" si="7" ref="F35:K35">F36+F62+F68+F76+F65</f>
        <v>13499831</v>
      </c>
      <c r="G35" s="52">
        <f t="shared" si="7"/>
        <v>13499831</v>
      </c>
      <c r="H35" s="52">
        <f t="shared" si="7"/>
        <v>322289.36</v>
      </c>
      <c r="I35" s="52">
        <f t="shared" si="7"/>
        <v>13019988</v>
      </c>
      <c r="J35" s="52">
        <f t="shared" si="7"/>
        <v>157553.64</v>
      </c>
      <c r="K35" s="53">
        <f t="shared" si="7"/>
        <v>129913</v>
      </c>
    </row>
    <row r="36" spans="1:11" s="20" customFormat="1" ht="51">
      <c r="A36" s="30"/>
      <c r="B36" s="11">
        <v>85212</v>
      </c>
      <c r="C36" s="12"/>
      <c r="D36" s="18" t="s">
        <v>30</v>
      </c>
      <c r="E36" s="48">
        <f>E39</f>
        <v>13133827</v>
      </c>
      <c r="F36" s="48">
        <f aca="true" t="shared" si="8" ref="F36:K36">SUM(F37:F61)</f>
        <v>13133827</v>
      </c>
      <c r="G36" s="48">
        <f t="shared" si="8"/>
        <v>13133827</v>
      </c>
      <c r="H36" s="49">
        <f t="shared" si="8"/>
        <v>266564</v>
      </c>
      <c r="I36" s="49">
        <f t="shared" si="8"/>
        <v>12777277</v>
      </c>
      <c r="J36" s="49">
        <f t="shared" si="8"/>
        <v>89986</v>
      </c>
      <c r="K36" s="54">
        <f t="shared" si="8"/>
        <v>119932</v>
      </c>
    </row>
    <row r="37" spans="1:11" s="15" customFormat="1" ht="12">
      <c r="A37" s="31"/>
      <c r="B37" s="19"/>
      <c r="C37" s="89" t="s">
        <v>31</v>
      </c>
      <c r="D37" s="88" t="s">
        <v>32</v>
      </c>
      <c r="E37" s="78">
        <v>0</v>
      </c>
      <c r="F37" s="79">
        <v>0</v>
      </c>
      <c r="G37" s="73">
        <v>0</v>
      </c>
      <c r="H37" s="75"/>
      <c r="I37" s="75"/>
      <c r="J37" s="75"/>
      <c r="K37" s="97">
        <v>19932</v>
      </c>
    </row>
    <row r="38" spans="1:11" s="15" customFormat="1" ht="24">
      <c r="A38" s="31"/>
      <c r="B38" s="14"/>
      <c r="C38" s="98" t="s">
        <v>55</v>
      </c>
      <c r="D38" s="99" t="s">
        <v>56</v>
      </c>
      <c r="E38" s="78">
        <v>0</v>
      </c>
      <c r="F38" s="79">
        <v>0</v>
      </c>
      <c r="G38" s="73">
        <v>0</v>
      </c>
      <c r="H38" s="75"/>
      <c r="I38" s="75"/>
      <c r="J38" s="75"/>
      <c r="K38" s="97">
        <v>100000</v>
      </c>
    </row>
    <row r="39" spans="1:11" s="15" customFormat="1" ht="48">
      <c r="A39" s="31"/>
      <c r="B39" s="14"/>
      <c r="C39" s="81">
        <v>2010</v>
      </c>
      <c r="D39" s="99" t="s">
        <v>19</v>
      </c>
      <c r="E39" s="75">
        <v>13133827</v>
      </c>
      <c r="F39" s="100">
        <v>0</v>
      </c>
      <c r="G39" s="74">
        <v>0</v>
      </c>
      <c r="H39" s="75"/>
      <c r="I39" s="75"/>
      <c r="J39" s="75"/>
      <c r="K39" s="101">
        <v>0</v>
      </c>
    </row>
    <row r="40" spans="1:11" s="15" customFormat="1" ht="12">
      <c r="A40" s="28"/>
      <c r="B40" s="14"/>
      <c r="C40" s="81">
        <v>3020</v>
      </c>
      <c r="D40" s="102" t="s">
        <v>20</v>
      </c>
      <c r="E40" s="72">
        <v>0</v>
      </c>
      <c r="F40" s="79">
        <f aca="true" t="shared" si="9" ref="F40:F61">G40</f>
        <v>600</v>
      </c>
      <c r="G40" s="73">
        <f aca="true" t="shared" si="10" ref="G40:G61">SUM(H40:J40)</f>
        <v>600</v>
      </c>
      <c r="H40" s="75"/>
      <c r="I40" s="75">
        <v>600</v>
      </c>
      <c r="J40" s="75"/>
      <c r="K40" s="101">
        <v>0</v>
      </c>
    </row>
    <row r="41" spans="1:11" s="15" customFormat="1" ht="12">
      <c r="A41" s="28"/>
      <c r="B41" s="14"/>
      <c r="C41" s="89">
        <v>3110</v>
      </c>
      <c r="D41" s="88" t="s">
        <v>33</v>
      </c>
      <c r="E41" s="79">
        <v>0</v>
      </c>
      <c r="F41" s="79">
        <f t="shared" si="9"/>
        <v>12776677</v>
      </c>
      <c r="G41" s="73">
        <f t="shared" si="10"/>
        <v>12776677</v>
      </c>
      <c r="H41" s="75"/>
      <c r="I41" s="75">
        <v>12776677</v>
      </c>
      <c r="J41" s="75"/>
      <c r="K41" s="101">
        <v>0</v>
      </c>
    </row>
    <row r="42" spans="1:11" s="15" customFormat="1" ht="12">
      <c r="A42" s="32"/>
      <c r="B42" s="14"/>
      <c r="C42" s="89">
        <v>4010</v>
      </c>
      <c r="D42" s="82" t="s">
        <v>21</v>
      </c>
      <c r="E42" s="79">
        <v>0</v>
      </c>
      <c r="F42" s="79">
        <f t="shared" si="9"/>
        <v>186409</v>
      </c>
      <c r="G42" s="73">
        <f t="shared" si="10"/>
        <v>186409</v>
      </c>
      <c r="H42" s="75">
        <v>186409</v>
      </c>
      <c r="I42" s="75"/>
      <c r="J42" s="75"/>
      <c r="K42" s="103">
        <v>0</v>
      </c>
    </row>
    <row r="43" spans="1:11" s="15" customFormat="1" ht="12">
      <c r="A43" s="32"/>
      <c r="B43" s="16"/>
      <c r="C43" s="81">
        <v>4040</v>
      </c>
      <c r="D43" s="88" t="s">
        <v>22</v>
      </c>
      <c r="E43" s="72">
        <v>0</v>
      </c>
      <c r="F43" s="72">
        <f t="shared" si="9"/>
        <v>15996</v>
      </c>
      <c r="G43" s="74">
        <f t="shared" si="10"/>
        <v>15996</v>
      </c>
      <c r="H43" s="75">
        <v>15996</v>
      </c>
      <c r="I43" s="75"/>
      <c r="J43" s="75"/>
      <c r="K43" s="101">
        <v>0</v>
      </c>
    </row>
    <row r="44" spans="1:11" s="15" customFormat="1" ht="12">
      <c r="A44" s="32"/>
      <c r="B44" s="16"/>
      <c r="C44" s="89">
        <v>4110</v>
      </c>
      <c r="D44" s="88" t="s">
        <v>23</v>
      </c>
      <c r="E44" s="79">
        <v>0</v>
      </c>
      <c r="F44" s="79">
        <f t="shared" si="9"/>
        <v>34844</v>
      </c>
      <c r="G44" s="73">
        <f t="shared" si="10"/>
        <v>34844</v>
      </c>
      <c r="H44" s="75">
        <v>34844</v>
      </c>
      <c r="I44" s="75"/>
      <c r="J44" s="75"/>
      <c r="K44" s="103">
        <v>0</v>
      </c>
    </row>
    <row r="45" spans="1:11" s="15" customFormat="1" ht="12">
      <c r="A45" s="32"/>
      <c r="B45" s="16"/>
      <c r="C45" s="89">
        <v>4120</v>
      </c>
      <c r="D45" s="90" t="s">
        <v>24</v>
      </c>
      <c r="E45" s="79">
        <v>0</v>
      </c>
      <c r="F45" s="79">
        <f t="shared" si="9"/>
        <v>4815</v>
      </c>
      <c r="G45" s="73">
        <f t="shared" si="10"/>
        <v>4815</v>
      </c>
      <c r="H45" s="75">
        <v>4815</v>
      </c>
      <c r="I45" s="75"/>
      <c r="J45" s="75"/>
      <c r="K45" s="103">
        <v>0</v>
      </c>
    </row>
    <row r="46" spans="1:11" s="15" customFormat="1" ht="12">
      <c r="A46" s="32"/>
      <c r="B46" s="16"/>
      <c r="C46" s="89">
        <v>4170</v>
      </c>
      <c r="D46" s="90" t="s">
        <v>25</v>
      </c>
      <c r="E46" s="79">
        <v>0</v>
      </c>
      <c r="F46" s="79">
        <f t="shared" si="9"/>
        <v>24500</v>
      </c>
      <c r="G46" s="73">
        <f t="shared" si="10"/>
        <v>24500</v>
      </c>
      <c r="H46" s="75">
        <v>24500</v>
      </c>
      <c r="I46" s="75"/>
      <c r="J46" s="75"/>
      <c r="K46" s="103">
        <v>0</v>
      </c>
    </row>
    <row r="47" spans="1:11" s="15" customFormat="1" ht="12">
      <c r="A47" s="32"/>
      <c r="B47" s="16"/>
      <c r="C47" s="89">
        <v>4210</v>
      </c>
      <c r="D47" s="93" t="s">
        <v>26</v>
      </c>
      <c r="E47" s="79">
        <v>0</v>
      </c>
      <c r="F47" s="79">
        <f t="shared" si="9"/>
        <v>46842</v>
      </c>
      <c r="G47" s="73">
        <f t="shared" si="10"/>
        <v>46842</v>
      </c>
      <c r="H47" s="75"/>
      <c r="I47" s="75"/>
      <c r="J47" s="75">
        <v>46842</v>
      </c>
      <c r="K47" s="103">
        <v>0</v>
      </c>
    </row>
    <row r="48" spans="1:11" s="15" customFormat="1" ht="24">
      <c r="A48" s="32"/>
      <c r="B48" s="16"/>
      <c r="C48" s="89">
        <v>4230</v>
      </c>
      <c r="D48" s="88" t="s">
        <v>34</v>
      </c>
      <c r="E48" s="79">
        <v>0</v>
      </c>
      <c r="F48" s="79">
        <f t="shared" si="9"/>
        <v>200</v>
      </c>
      <c r="G48" s="73">
        <f t="shared" si="10"/>
        <v>200</v>
      </c>
      <c r="H48" s="75"/>
      <c r="I48" s="75"/>
      <c r="J48" s="75">
        <v>200</v>
      </c>
      <c r="K48" s="103">
        <v>0</v>
      </c>
    </row>
    <row r="49" spans="1:11" s="15" customFormat="1" ht="12">
      <c r="A49" s="32"/>
      <c r="B49" s="16"/>
      <c r="C49" s="89">
        <v>4260</v>
      </c>
      <c r="D49" s="90" t="s">
        <v>35</v>
      </c>
      <c r="E49" s="79">
        <v>0</v>
      </c>
      <c r="F49" s="79">
        <f t="shared" si="9"/>
        <v>1691</v>
      </c>
      <c r="G49" s="73">
        <f t="shared" si="10"/>
        <v>1691</v>
      </c>
      <c r="H49" s="75"/>
      <c r="I49" s="75"/>
      <c r="J49" s="75">
        <v>1691</v>
      </c>
      <c r="K49" s="103">
        <v>0</v>
      </c>
    </row>
    <row r="50" spans="1:11" s="15" customFormat="1" ht="12">
      <c r="A50" s="32"/>
      <c r="B50" s="16"/>
      <c r="C50" s="89">
        <v>4270</v>
      </c>
      <c r="D50" s="90" t="s">
        <v>36</v>
      </c>
      <c r="E50" s="79">
        <v>0</v>
      </c>
      <c r="F50" s="79">
        <f>G50</f>
        <v>400</v>
      </c>
      <c r="G50" s="73">
        <f>SUM(H50:J50)</f>
        <v>400</v>
      </c>
      <c r="H50" s="75"/>
      <c r="I50" s="75"/>
      <c r="J50" s="75">
        <v>400</v>
      </c>
      <c r="K50" s="103">
        <v>0</v>
      </c>
    </row>
    <row r="51" spans="1:11" s="15" customFormat="1" ht="12">
      <c r="A51" s="32"/>
      <c r="B51" s="16"/>
      <c r="C51" s="89">
        <v>4280</v>
      </c>
      <c r="D51" s="90" t="s">
        <v>37</v>
      </c>
      <c r="E51" s="79">
        <v>0</v>
      </c>
      <c r="F51" s="79">
        <f t="shared" si="9"/>
        <v>700</v>
      </c>
      <c r="G51" s="73">
        <f t="shared" si="10"/>
        <v>700</v>
      </c>
      <c r="H51" s="75"/>
      <c r="I51" s="75"/>
      <c r="J51" s="75">
        <v>700</v>
      </c>
      <c r="K51" s="103">
        <v>0</v>
      </c>
    </row>
    <row r="52" spans="1:11" s="15" customFormat="1" ht="12">
      <c r="A52" s="32"/>
      <c r="B52" s="16"/>
      <c r="C52" s="89">
        <v>4300</v>
      </c>
      <c r="D52" s="90" t="s">
        <v>27</v>
      </c>
      <c r="E52" s="79">
        <v>0</v>
      </c>
      <c r="F52" s="79">
        <f t="shared" si="9"/>
        <v>16710</v>
      </c>
      <c r="G52" s="73">
        <f t="shared" si="10"/>
        <v>16710</v>
      </c>
      <c r="H52" s="75"/>
      <c r="I52" s="75"/>
      <c r="J52" s="75">
        <v>16710</v>
      </c>
      <c r="K52" s="103">
        <v>0</v>
      </c>
    </row>
    <row r="53" spans="1:11" s="15" customFormat="1" ht="12">
      <c r="A53" s="37"/>
      <c r="B53" s="39"/>
      <c r="C53" s="104">
        <v>4350</v>
      </c>
      <c r="D53" s="105" t="s">
        <v>38</v>
      </c>
      <c r="E53" s="95">
        <v>0</v>
      </c>
      <c r="F53" s="95">
        <f t="shared" si="9"/>
        <v>1500</v>
      </c>
      <c r="G53" s="106">
        <f t="shared" si="10"/>
        <v>1500</v>
      </c>
      <c r="H53" s="75"/>
      <c r="I53" s="75"/>
      <c r="J53" s="75">
        <v>1500</v>
      </c>
      <c r="K53" s="107">
        <v>0</v>
      </c>
    </row>
    <row r="54" spans="1:11" s="15" customFormat="1" ht="24">
      <c r="A54" s="131"/>
      <c r="B54" s="132"/>
      <c r="C54" s="109">
        <v>4360</v>
      </c>
      <c r="D54" s="110" t="s">
        <v>39</v>
      </c>
      <c r="E54" s="111">
        <v>0</v>
      </c>
      <c r="F54" s="111">
        <f t="shared" si="9"/>
        <v>200</v>
      </c>
      <c r="G54" s="129">
        <f t="shared" si="10"/>
        <v>200</v>
      </c>
      <c r="H54" s="108"/>
      <c r="I54" s="108"/>
      <c r="J54" s="108">
        <v>200</v>
      </c>
      <c r="K54" s="130">
        <v>0</v>
      </c>
    </row>
    <row r="55" spans="1:11" s="15" customFormat="1" ht="24">
      <c r="A55" s="32"/>
      <c r="B55" s="16"/>
      <c r="C55" s="81">
        <v>4370</v>
      </c>
      <c r="D55" s="102" t="s">
        <v>40</v>
      </c>
      <c r="E55" s="72">
        <v>0</v>
      </c>
      <c r="F55" s="72">
        <f t="shared" si="9"/>
        <v>2000</v>
      </c>
      <c r="G55" s="74">
        <f t="shared" si="10"/>
        <v>2000</v>
      </c>
      <c r="H55" s="108"/>
      <c r="I55" s="108"/>
      <c r="J55" s="108">
        <v>2000</v>
      </c>
      <c r="K55" s="101">
        <v>0</v>
      </c>
    </row>
    <row r="56" spans="1:11" s="15" customFormat="1" ht="12">
      <c r="A56" s="32"/>
      <c r="B56" s="16"/>
      <c r="C56" s="89">
        <v>4410</v>
      </c>
      <c r="D56" s="88" t="s">
        <v>41</v>
      </c>
      <c r="E56" s="79">
        <v>0</v>
      </c>
      <c r="F56" s="79">
        <f t="shared" si="9"/>
        <v>1200</v>
      </c>
      <c r="G56" s="73">
        <f t="shared" si="10"/>
        <v>1200</v>
      </c>
      <c r="H56" s="75"/>
      <c r="I56" s="75"/>
      <c r="J56" s="75">
        <v>1200</v>
      </c>
      <c r="K56" s="103">
        <v>0</v>
      </c>
    </row>
    <row r="57" spans="1:11" s="15" customFormat="1" ht="12">
      <c r="A57" s="32"/>
      <c r="B57" s="16"/>
      <c r="C57" s="89">
        <v>4430</v>
      </c>
      <c r="D57" s="88" t="s">
        <v>42</v>
      </c>
      <c r="E57" s="79">
        <v>0</v>
      </c>
      <c r="F57" s="79">
        <f t="shared" si="9"/>
        <v>3500</v>
      </c>
      <c r="G57" s="73">
        <f t="shared" si="10"/>
        <v>3500</v>
      </c>
      <c r="H57" s="75"/>
      <c r="I57" s="75"/>
      <c r="J57" s="75">
        <v>3500</v>
      </c>
      <c r="K57" s="103">
        <v>0</v>
      </c>
    </row>
    <row r="58" spans="1:11" s="15" customFormat="1" ht="12">
      <c r="A58" s="32"/>
      <c r="B58" s="16"/>
      <c r="C58" s="89">
        <v>4440</v>
      </c>
      <c r="D58" s="90" t="s">
        <v>43</v>
      </c>
      <c r="E58" s="79">
        <v>0</v>
      </c>
      <c r="F58" s="79">
        <f t="shared" si="9"/>
        <v>8043</v>
      </c>
      <c r="G58" s="73">
        <f t="shared" si="10"/>
        <v>8043</v>
      </c>
      <c r="H58" s="75"/>
      <c r="I58" s="75"/>
      <c r="J58" s="75">
        <v>8043</v>
      </c>
      <c r="K58" s="103">
        <v>0</v>
      </c>
    </row>
    <row r="59" spans="1:11" s="15" customFormat="1" ht="12">
      <c r="A59" s="32"/>
      <c r="B59" s="16"/>
      <c r="C59" s="104">
        <v>4480</v>
      </c>
      <c r="D59" s="105" t="s">
        <v>44</v>
      </c>
      <c r="E59" s="95">
        <v>0</v>
      </c>
      <c r="F59" s="95">
        <f t="shared" si="9"/>
        <v>0</v>
      </c>
      <c r="G59" s="106">
        <f t="shared" si="10"/>
        <v>0</v>
      </c>
      <c r="H59" s="75"/>
      <c r="I59" s="75"/>
      <c r="J59" s="75">
        <v>0</v>
      </c>
      <c r="K59" s="107">
        <v>0</v>
      </c>
    </row>
    <row r="60" spans="1:11" s="15" customFormat="1" ht="24">
      <c r="A60" s="32"/>
      <c r="B60" s="16"/>
      <c r="C60" s="81">
        <v>4610</v>
      </c>
      <c r="D60" s="102" t="s">
        <v>45</v>
      </c>
      <c r="E60" s="72">
        <v>0</v>
      </c>
      <c r="F60" s="72">
        <f t="shared" si="9"/>
        <v>1000</v>
      </c>
      <c r="G60" s="74">
        <f t="shared" si="10"/>
        <v>1000</v>
      </c>
      <c r="H60" s="108"/>
      <c r="I60" s="108"/>
      <c r="J60" s="108">
        <v>1000</v>
      </c>
      <c r="K60" s="101">
        <v>0</v>
      </c>
    </row>
    <row r="61" spans="1:11" s="15" customFormat="1" ht="24">
      <c r="A61" s="32"/>
      <c r="B61" s="38"/>
      <c r="C61" s="109">
        <v>4700</v>
      </c>
      <c r="D61" s="110" t="s">
        <v>46</v>
      </c>
      <c r="E61" s="111">
        <v>0</v>
      </c>
      <c r="F61" s="95">
        <f t="shared" si="9"/>
        <v>6000</v>
      </c>
      <c r="G61" s="106">
        <f t="shared" si="10"/>
        <v>6000</v>
      </c>
      <c r="H61" s="75"/>
      <c r="I61" s="75"/>
      <c r="J61" s="75">
        <v>6000</v>
      </c>
      <c r="K61" s="107">
        <v>0</v>
      </c>
    </row>
    <row r="62" spans="1:11" ht="76.5">
      <c r="A62" s="62"/>
      <c r="B62" s="11">
        <v>85213</v>
      </c>
      <c r="C62" s="12"/>
      <c r="D62" s="18" t="s">
        <v>47</v>
      </c>
      <c r="E62" s="49">
        <f>E63</f>
        <v>65381</v>
      </c>
      <c r="F62" s="48">
        <f>F64</f>
        <v>65381</v>
      </c>
      <c r="G62" s="55">
        <f>G64</f>
        <v>65381</v>
      </c>
      <c r="H62" s="56">
        <v>0</v>
      </c>
      <c r="I62" s="56">
        <f>I64</f>
        <v>0</v>
      </c>
      <c r="J62" s="56">
        <f>J64</f>
        <v>65381</v>
      </c>
      <c r="K62" s="57">
        <v>0</v>
      </c>
    </row>
    <row r="63" spans="1:11" s="15" customFormat="1" ht="48">
      <c r="A63" s="31"/>
      <c r="B63" s="14"/>
      <c r="C63" s="81">
        <v>2010</v>
      </c>
      <c r="D63" s="99" t="s">
        <v>19</v>
      </c>
      <c r="E63" s="75">
        <v>65381</v>
      </c>
      <c r="F63" s="100">
        <v>0</v>
      </c>
      <c r="G63" s="72">
        <v>0</v>
      </c>
      <c r="H63" s="72">
        <v>0</v>
      </c>
      <c r="I63" s="72">
        <v>0</v>
      </c>
      <c r="J63" s="92">
        <v>0</v>
      </c>
      <c r="K63" s="94">
        <v>0</v>
      </c>
    </row>
    <row r="64" spans="1:11" s="15" customFormat="1" ht="12">
      <c r="A64" s="31"/>
      <c r="B64" s="16"/>
      <c r="C64" s="81">
        <v>4130</v>
      </c>
      <c r="D64" s="82" t="s">
        <v>48</v>
      </c>
      <c r="E64" s="72">
        <v>0</v>
      </c>
      <c r="F64" s="72">
        <f>G64</f>
        <v>65381</v>
      </c>
      <c r="G64" s="72">
        <f>SUM(H64:J64)</f>
        <v>65381</v>
      </c>
      <c r="H64" s="79">
        <v>0</v>
      </c>
      <c r="I64" s="73">
        <v>0</v>
      </c>
      <c r="J64" s="75">
        <v>65381</v>
      </c>
      <c r="K64" s="97"/>
    </row>
    <row r="65" spans="1:11" s="15" customFormat="1" ht="12.75">
      <c r="A65" s="28"/>
      <c r="B65" s="44">
        <v>85219</v>
      </c>
      <c r="C65" s="12"/>
      <c r="D65" s="13" t="s">
        <v>58</v>
      </c>
      <c r="E65" s="48">
        <f>E66+E67</f>
        <v>14442</v>
      </c>
      <c r="F65" s="48">
        <f aca="true" t="shared" si="11" ref="F65:K65">F66+F67</f>
        <v>14442</v>
      </c>
      <c r="G65" s="48">
        <f t="shared" si="11"/>
        <v>14442</v>
      </c>
      <c r="H65" s="48">
        <f t="shared" si="11"/>
        <v>0</v>
      </c>
      <c r="I65" s="48">
        <f t="shared" si="11"/>
        <v>14442</v>
      </c>
      <c r="J65" s="48">
        <f t="shared" si="11"/>
        <v>0</v>
      </c>
      <c r="K65" s="50">
        <f t="shared" si="11"/>
        <v>0</v>
      </c>
    </row>
    <row r="66" spans="1:11" s="15" customFormat="1" ht="48">
      <c r="A66" s="28"/>
      <c r="B66" s="42"/>
      <c r="C66" s="81">
        <v>2010</v>
      </c>
      <c r="D66" s="99" t="s">
        <v>19</v>
      </c>
      <c r="E66" s="72">
        <v>14442</v>
      </c>
      <c r="F66" s="72"/>
      <c r="G66" s="72"/>
      <c r="H66" s="79"/>
      <c r="I66" s="73"/>
      <c r="J66" s="75"/>
      <c r="K66" s="97"/>
    </row>
    <row r="67" spans="1:11" s="15" customFormat="1" ht="12">
      <c r="A67" s="28"/>
      <c r="B67" s="45"/>
      <c r="C67" s="81">
        <v>3110</v>
      </c>
      <c r="D67" s="88" t="s">
        <v>33</v>
      </c>
      <c r="E67" s="72"/>
      <c r="F67" s="72">
        <f>G67</f>
        <v>14442</v>
      </c>
      <c r="G67" s="72">
        <f>SUM(H67:J67)</f>
        <v>14442</v>
      </c>
      <c r="H67" s="79"/>
      <c r="I67" s="73">
        <v>14442</v>
      </c>
      <c r="J67" s="75"/>
      <c r="K67" s="97"/>
    </row>
    <row r="68" spans="1:11" ht="25.5">
      <c r="A68" s="27"/>
      <c r="B68" s="11">
        <v>85228</v>
      </c>
      <c r="C68" s="21"/>
      <c r="D68" s="22" t="s">
        <v>49</v>
      </c>
      <c r="E68" s="58">
        <f>E70</f>
        <v>57912</v>
      </c>
      <c r="F68" s="58">
        <f aca="true" t="shared" si="12" ref="F68:K68">SUM(F69:F75)</f>
        <v>57912</v>
      </c>
      <c r="G68" s="58">
        <f t="shared" si="12"/>
        <v>57912</v>
      </c>
      <c r="H68" s="58">
        <f t="shared" si="12"/>
        <v>55725.36</v>
      </c>
      <c r="I68" s="58">
        <f t="shared" si="12"/>
        <v>0</v>
      </c>
      <c r="J68" s="48">
        <f t="shared" si="12"/>
        <v>2186.64</v>
      </c>
      <c r="K68" s="54">
        <f t="shared" si="12"/>
        <v>9981</v>
      </c>
    </row>
    <row r="69" spans="1:11" s="15" customFormat="1" ht="12">
      <c r="A69" s="28"/>
      <c r="B69" s="19"/>
      <c r="C69" s="89" t="s">
        <v>50</v>
      </c>
      <c r="D69" s="112" t="s">
        <v>51</v>
      </c>
      <c r="E69" s="78">
        <v>0</v>
      </c>
      <c r="F69" s="72">
        <v>0</v>
      </c>
      <c r="G69" s="72">
        <v>0</v>
      </c>
      <c r="H69" s="79">
        <v>0</v>
      </c>
      <c r="I69" s="79">
        <v>0</v>
      </c>
      <c r="J69" s="73">
        <v>0</v>
      </c>
      <c r="K69" s="97">
        <v>9981</v>
      </c>
    </row>
    <row r="70" spans="1:11" s="15" customFormat="1" ht="48">
      <c r="A70" s="31"/>
      <c r="B70" s="14"/>
      <c r="C70" s="89">
        <v>2010</v>
      </c>
      <c r="D70" s="70" t="s">
        <v>19</v>
      </c>
      <c r="E70" s="75">
        <v>57912</v>
      </c>
      <c r="F70" s="100">
        <v>0</v>
      </c>
      <c r="G70" s="72">
        <v>0</v>
      </c>
      <c r="H70" s="78">
        <v>0</v>
      </c>
      <c r="I70" s="79">
        <v>0</v>
      </c>
      <c r="J70" s="79">
        <v>0</v>
      </c>
      <c r="K70" s="86">
        <v>0</v>
      </c>
    </row>
    <row r="71" spans="1:11" s="15" customFormat="1" ht="12">
      <c r="A71" s="31"/>
      <c r="B71" s="16"/>
      <c r="C71" s="81">
        <v>4010</v>
      </c>
      <c r="D71" s="82" t="s">
        <v>21</v>
      </c>
      <c r="E71" s="72">
        <v>0</v>
      </c>
      <c r="F71" s="72">
        <f>G71</f>
        <v>41700.73</v>
      </c>
      <c r="G71" s="74">
        <f>SUM(H71:J71)</f>
        <v>41700.73</v>
      </c>
      <c r="H71" s="75">
        <v>41700.73</v>
      </c>
      <c r="I71" s="84">
        <v>0</v>
      </c>
      <c r="J71" s="79">
        <v>0</v>
      </c>
      <c r="K71" s="80">
        <v>0</v>
      </c>
    </row>
    <row r="72" spans="1:11" s="15" customFormat="1" ht="12">
      <c r="A72" s="31"/>
      <c r="B72" s="14"/>
      <c r="C72" s="89">
        <v>4040</v>
      </c>
      <c r="D72" s="88" t="s">
        <v>22</v>
      </c>
      <c r="E72" s="79">
        <v>0</v>
      </c>
      <c r="F72" s="79">
        <f>G72</f>
        <v>4064.63</v>
      </c>
      <c r="G72" s="73">
        <f>SUM(H72:J72)</f>
        <v>4064.63</v>
      </c>
      <c r="H72" s="75">
        <v>4064.63</v>
      </c>
      <c r="I72" s="84">
        <v>0</v>
      </c>
      <c r="J72" s="79">
        <v>0</v>
      </c>
      <c r="K72" s="80">
        <v>0</v>
      </c>
    </row>
    <row r="73" spans="1:11" s="15" customFormat="1" ht="13.5" customHeight="1">
      <c r="A73" s="28"/>
      <c r="B73" s="14"/>
      <c r="C73" s="87">
        <v>4110</v>
      </c>
      <c r="D73" s="88" t="s">
        <v>23</v>
      </c>
      <c r="E73" s="79">
        <v>0</v>
      </c>
      <c r="F73" s="72">
        <f>G73</f>
        <v>8419</v>
      </c>
      <c r="G73" s="74">
        <f>SUM(H73:J73)</f>
        <v>8419</v>
      </c>
      <c r="H73" s="75">
        <v>8419</v>
      </c>
      <c r="I73" s="84">
        <v>0</v>
      </c>
      <c r="J73" s="79">
        <v>0</v>
      </c>
      <c r="K73" s="80">
        <v>0</v>
      </c>
    </row>
    <row r="74" spans="1:11" s="15" customFormat="1" ht="12">
      <c r="A74" s="135"/>
      <c r="B74" s="38"/>
      <c r="C74" s="104">
        <v>4120</v>
      </c>
      <c r="D74" s="105" t="s">
        <v>24</v>
      </c>
      <c r="E74" s="95">
        <v>0</v>
      </c>
      <c r="F74" s="111">
        <f>G74</f>
        <v>1541</v>
      </c>
      <c r="G74" s="129">
        <f>SUM(H74:J74)</f>
        <v>1541</v>
      </c>
      <c r="H74" s="75">
        <v>1541</v>
      </c>
      <c r="I74" s="136">
        <v>0</v>
      </c>
      <c r="J74" s="95">
        <v>0</v>
      </c>
      <c r="K74" s="96">
        <v>0</v>
      </c>
    </row>
    <row r="75" spans="1:11" s="15" customFormat="1" ht="12">
      <c r="A75" s="29"/>
      <c r="B75" s="14"/>
      <c r="C75" s="85">
        <v>4440</v>
      </c>
      <c r="D75" s="122" t="s">
        <v>43</v>
      </c>
      <c r="E75" s="71">
        <v>0</v>
      </c>
      <c r="F75" s="71">
        <f>G75</f>
        <v>2186.64</v>
      </c>
      <c r="G75" s="92">
        <f>SUM(H75:J75)</f>
        <v>2186.64</v>
      </c>
      <c r="H75" s="133"/>
      <c r="I75" s="134">
        <v>0</v>
      </c>
      <c r="J75" s="71">
        <v>2186.64</v>
      </c>
      <c r="K75" s="94">
        <v>0</v>
      </c>
    </row>
    <row r="76" spans="1:11" s="41" customFormat="1" ht="12.75">
      <c r="A76" s="137"/>
      <c r="B76" s="65">
        <v>85295</v>
      </c>
      <c r="C76" s="40"/>
      <c r="D76" s="66" t="s">
        <v>54</v>
      </c>
      <c r="E76" s="59">
        <f>E77+E78</f>
        <v>228269</v>
      </c>
      <c r="F76" s="59">
        <f aca="true" t="shared" si="13" ref="F76:K76">F77+F78</f>
        <v>228269</v>
      </c>
      <c r="G76" s="59">
        <f t="shared" si="13"/>
        <v>228269</v>
      </c>
      <c r="H76" s="59">
        <f t="shared" si="13"/>
        <v>0</v>
      </c>
      <c r="I76" s="59">
        <f t="shared" si="13"/>
        <v>228269</v>
      </c>
      <c r="J76" s="59">
        <f t="shared" si="13"/>
        <v>0</v>
      </c>
      <c r="K76" s="60">
        <f t="shared" si="13"/>
        <v>0</v>
      </c>
    </row>
    <row r="77" spans="1:11" s="15" customFormat="1" ht="48">
      <c r="A77" s="138"/>
      <c r="B77" s="118"/>
      <c r="C77" s="119">
        <v>2010</v>
      </c>
      <c r="D77" s="120" t="s">
        <v>19</v>
      </c>
      <c r="E77" s="108">
        <v>228269</v>
      </c>
      <c r="F77" s="108"/>
      <c r="G77" s="108"/>
      <c r="H77" s="108"/>
      <c r="I77" s="108"/>
      <c r="J77" s="108"/>
      <c r="K77" s="121"/>
    </row>
    <row r="78" spans="1:11" s="15" customFormat="1" ht="15" customHeight="1" thickBot="1">
      <c r="A78" s="29"/>
      <c r="B78" s="43"/>
      <c r="C78" s="114">
        <v>3110</v>
      </c>
      <c r="D78" s="88" t="s">
        <v>33</v>
      </c>
      <c r="E78" s="79">
        <v>0</v>
      </c>
      <c r="F78" s="79">
        <f>G78</f>
        <v>228269</v>
      </c>
      <c r="G78" s="73">
        <f>SUM(H78:J78)</f>
        <v>228269</v>
      </c>
      <c r="H78" s="115"/>
      <c r="I78" s="75">
        <v>228269</v>
      </c>
      <c r="J78" s="75"/>
      <c r="K78" s="97"/>
    </row>
    <row r="79" spans="1:11" s="23" customFormat="1" ht="21.75" customHeight="1" thickBot="1">
      <c r="A79" s="146" t="s">
        <v>52</v>
      </c>
      <c r="B79" s="147"/>
      <c r="C79" s="147"/>
      <c r="D79" s="147"/>
      <c r="E79" s="61">
        <f>E35+E22+E14+E29+E9</f>
        <v>13863905.79</v>
      </c>
      <c r="F79" s="61">
        <f aca="true" t="shared" si="14" ref="F79:K79">F35+F22+F14+F29+F9</f>
        <v>13863905.79</v>
      </c>
      <c r="G79" s="61">
        <f t="shared" si="14"/>
        <v>13863905.79</v>
      </c>
      <c r="H79" s="61">
        <f t="shared" si="14"/>
        <v>678194.36</v>
      </c>
      <c r="I79" s="61">
        <f t="shared" si="14"/>
        <v>13019988</v>
      </c>
      <c r="J79" s="61">
        <f t="shared" si="14"/>
        <v>165723.43000000002</v>
      </c>
      <c r="K79" s="61">
        <f t="shared" si="14"/>
        <v>132413</v>
      </c>
    </row>
  </sheetData>
  <sheetProtection selectLockedCells="1" selectUnlockedCells="1"/>
  <mergeCells count="14">
    <mergeCell ref="G5:J5"/>
    <mergeCell ref="K5:K7"/>
    <mergeCell ref="G6:G7"/>
    <mergeCell ref="H6:J6"/>
    <mergeCell ref="C5:C7"/>
    <mergeCell ref="D5:D7"/>
    <mergeCell ref="E5:E7"/>
    <mergeCell ref="F5:F7"/>
    <mergeCell ref="A79:D79"/>
    <mergeCell ref="I1:K1"/>
    <mergeCell ref="A2:K2"/>
    <mergeCell ref="A3:K3"/>
    <mergeCell ref="A5:A7"/>
    <mergeCell ref="B5:B7"/>
  </mergeCells>
  <printOptions horizontalCentered="1"/>
  <pageMargins left="0.3937007874015748" right="0.3937007874015748" top="0.5905511811023623" bottom="0.5118110236220472" header="0.5118110236220472" footer="0.1181102362204724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Moszczyńska</dc:creator>
  <cp:keywords/>
  <dc:description/>
  <cp:lastModifiedBy>ewam</cp:lastModifiedBy>
  <cp:lastPrinted>2013-10-03T12:18:30Z</cp:lastPrinted>
  <dcterms:created xsi:type="dcterms:W3CDTF">2012-12-26T12:45:55Z</dcterms:created>
  <dcterms:modified xsi:type="dcterms:W3CDTF">2013-11-05T07:06:41Z</dcterms:modified>
  <cp:category/>
  <cp:version/>
  <cp:contentType/>
  <cp:contentStatus/>
</cp:coreProperties>
</file>