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130" activeTab="0"/>
  </bookViews>
  <sheets>
    <sheet name="dobre" sheetId="1" r:id="rId1"/>
    <sheet name="Arkusz3" sheetId="2" r:id="rId2"/>
  </sheets>
  <definedNames>
    <definedName name="_xlnm.Print_Titles" localSheetId="0">'dobre'!$5:$8</definedName>
  </definedNames>
  <calcPr fullCalcOnLoad="1"/>
</workbook>
</file>

<file path=xl/sharedStrings.xml><?xml version="1.0" encoding="utf-8"?>
<sst xmlns="http://schemas.openxmlformats.org/spreadsheetml/2006/main" count="90" uniqueCount="68">
  <si>
    <t>Wydatki inwestycyjne</t>
  </si>
  <si>
    <t>w tym:</t>
  </si>
  <si>
    <t>Zadania inwestycyjne</t>
  </si>
  <si>
    <t>Zakupy inwestycyjne</t>
  </si>
  <si>
    <t>Dotacje inwestycyjne</t>
  </si>
  <si>
    <t>Modernizacja ulicy Barlickiego - skomunikowanie istniejącej zabudowy z obwodnicą północną</t>
  </si>
  <si>
    <t>Budowa przedłużenia ul. Zielonej do ulicy Piastowskiej i do ulicy Dobrawy</t>
  </si>
  <si>
    <t>Budowa drogi do terenów na zapleczu ulicy Barlickiego wraz z budową parkingu</t>
  </si>
  <si>
    <t>Budowa portu śródlądowego w Iławie</t>
  </si>
  <si>
    <t>Dział / Rozdział</t>
  </si>
  <si>
    <t>§</t>
  </si>
  <si>
    <t>Nazwa zadania inwestycyjnego</t>
  </si>
  <si>
    <t>dochody własne</t>
  </si>
  <si>
    <t>środki wymienione w art. 5 ust. 1 pkt 2 i 3 ufp</t>
  </si>
  <si>
    <t>Jednostka organizacyjna realizaująca zadanie lub koordynująca program</t>
  </si>
  <si>
    <t>w tym: źródła finansowania</t>
  </si>
  <si>
    <t>Razem wydatki majątkowe:</t>
  </si>
  <si>
    <t>UM</t>
  </si>
  <si>
    <t xml:space="preserve">Wydatki na zakup i objęcie akcji, wniesienie wkładów do spółek prawa handlowego </t>
  </si>
  <si>
    <t xml:space="preserve">Wpłaty gmin i powiatów na rzecz innych j.s.t. oraz związków gmin lub związków powiatów na dofinansowanie zadań inwestycyjnych i zakupów inwestycyjnych </t>
  </si>
  <si>
    <t>1.</t>
  </si>
  <si>
    <t>Wydatki na zakupy inwestycyjne jednostek budżetowych</t>
  </si>
  <si>
    <t>2.</t>
  </si>
  <si>
    <t>II.</t>
  </si>
  <si>
    <t>I.</t>
  </si>
  <si>
    <t>III.</t>
  </si>
  <si>
    <t>Budowa sieci kanalizacji deszczowej w ul. Nowomiejskiej</t>
  </si>
  <si>
    <t>Budowa ekranów zabezpieczających mieszkańców Al. Jana Pawła II przed hałasem</t>
  </si>
  <si>
    <t xml:space="preserve">Zagospodarowanie terenu wokół Gimnazjum nr 2 </t>
  </si>
  <si>
    <t>Budowa sali gimnastycznej przy Gimnajzum nr 1</t>
  </si>
  <si>
    <t>Budowa sieci wodociągowej i kanalizacji sanitarnej z przepompownią dla działek przy ul. Sosnowej i Świerkowej</t>
  </si>
  <si>
    <t>Wniesienie udziałów do ZKM</t>
  </si>
  <si>
    <t>Dotacje celowe z budżetu na finansowanie lub dofinansowanie kosztów realizacji inwestycji i zakupów inwestycyjnych jednostek niezaliczanych do sektora finansów publicznych</t>
  </si>
  <si>
    <t>Wydatki majątkowe miasta Iławy w 2013 roku</t>
  </si>
  <si>
    <t>Planowane wydatki majątkowe w 2013 roku ogółem:</t>
  </si>
  <si>
    <t>Planowane wydatki na inwestycje wieloletnie przewidziane do realizacji w 2013 roku (ujęte w wykazie przedsięwzięć)</t>
  </si>
  <si>
    <t>Planowane roczne wydatki w roku 2013</t>
  </si>
  <si>
    <t>Budowa ulicy Dobrawy i Mieszka</t>
  </si>
  <si>
    <t>Infrastruktura portowa razem:</t>
  </si>
  <si>
    <t>Transport i łączność ogółem:</t>
  </si>
  <si>
    <t>Drogi publiczne gminne razem:</t>
  </si>
  <si>
    <t>Cmentarze razem:</t>
  </si>
  <si>
    <t>Rozbudowa cmentarza przy ul. Piaskowej</t>
  </si>
  <si>
    <t>Działalność usługowa ogółem:</t>
  </si>
  <si>
    <t>Oświata i wychowanie ogółem:</t>
  </si>
  <si>
    <t>Gimnazja razem:</t>
  </si>
  <si>
    <t>Gospodarka ściekowa i ochrona wód razem:</t>
  </si>
  <si>
    <t>Gospodarka komunalna i ochrona środowiska ogółem:</t>
  </si>
  <si>
    <t>Gospodarka mieszkaniowa ogółem:</t>
  </si>
  <si>
    <t>Administacja publiczna ogółem:</t>
  </si>
  <si>
    <t>Dotacja celowa na pomoc finansową udzielaną między j.s.t. na dofinansowanie własnych zadań inwestycyjnych i zakupów inwestycyjnych</t>
  </si>
  <si>
    <t>92-120000 101-130000</t>
  </si>
  <si>
    <t>(dot. zał. Nr 3 Uchwały Rady Miejskiej Nr XXXI/318/12 z dnia 28.12.2012 r. w sprawie budżetu miasta Iławy na 2013 rok)</t>
  </si>
  <si>
    <t>Ochrona zdrowia ogółem:</t>
  </si>
  <si>
    <t>Przeciwdziałanie alkoholizmowi razem:</t>
  </si>
  <si>
    <t>Oświetlenie placu zabaw przy ul. Chełmińskiej</t>
  </si>
  <si>
    <t>Razem:</t>
  </si>
  <si>
    <t>Zwroty dotacji oraz płatności, w tym wykorzystanych niezgodnie z przeznaczeniem lub wykorzystanych z naruszeniem procedur, o których mowa w art. 184 ustawy, pobranych nienależnie lub w nadmiernej wysokości, dotyczące wydatków majątkowych</t>
  </si>
  <si>
    <t>Turystyka ogółem:</t>
  </si>
  <si>
    <t>Budowa placu zabaw przy ul. Chełmińskiej</t>
  </si>
  <si>
    <t>Budowa wiat autobusowych</t>
  </si>
  <si>
    <t>Pozostała działalność razem:</t>
  </si>
  <si>
    <t>Pomoc społeczna ogółem:</t>
  </si>
  <si>
    <t>Administracja publiczna ogółem:</t>
  </si>
  <si>
    <t>Monitoring placu zabaw przy ul. Chełmińskiej</t>
  </si>
  <si>
    <t>Montaż pompy do odsysania nieczystości płynnych z jednostek pływajacych</t>
  </si>
  <si>
    <t>Gospodarka odpadami ogółem:</t>
  </si>
  <si>
    <t>Zał. nr 3 do Uchwały Rady Miejskiej w Iławie Nr XLIII/425/13 z dnia 30.10.2013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</si>
</sst>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8"/>
      <name val="Czcionka tekstu podstawowego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/>
    </xf>
    <xf numFmtId="0" fontId="17" fillId="0" borderId="18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vertical="center"/>
    </xf>
    <xf numFmtId="4" fontId="6" fillId="33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9" fillId="0" borderId="24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/>
    </xf>
    <xf numFmtId="4" fontId="9" fillId="0" borderId="22" xfId="0" applyNumberFormat="1" applyFont="1" applyFill="1" applyBorder="1" applyAlignment="1">
      <alignment horizontal="right" vertical="center"/>
    </xf>
    <xf numFmtId="4" fontId="9" fillId="0" borderId="13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4" fontId="8" fillId="0" borderId="17" xfId="0" applyNumberFormat="1" applyFont="1" applyFill="1" applyBorder="1" applyAlignment="1">
      <alignment vertical="center"/>
    </xf>
    <xf numFmtId="4" fontId="15" fillId="0" borderId="15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 wrapText="1"/>
    </xf>
    <xf numFmtId="4" fontId="9" fillId="0" borderId="22" xfId="0" applyNumberFormat="1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4" fontId="6" fillId="0" borderId="30" xfId="0" applyNumberFormat="1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/>
    </xf>
    <xf numFmtId="4" fontId="6" fillId="34" borderId="16" xfId="0" applyNumberFormat="1" applyFont="1" applyFill="1" applyBorder="1" applyAlignment="1">
      <alignment horizontal="right" vertical="center"/>
    </xf>
    <xf numFmtId="0" fontId="6" fillId="34" borderId="3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" fontId="5" fillId="0" borderId="16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4" fontId="5" fillId="0" borderId="24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6" fillId="35" borderId="0" xfId="0" applyFont="1" applyFill="1" applyAlignment="1">
      <alignment vertical="center"/>
    </xf>
    <xf numFmtId="0" fontId="9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wrapText="1"/>
    </xf>
    <xf numFmtId="0" fontId="6" fillId="34" borderId="5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43">
      <selection activeCell="A1" sqref="A1:IV16384"/>
    </sheetView>
  </sheetViews>
  <sheetFormatPr defaultColWidth="8.796875" defaultRowHeight="12.75" customHeight="1"/>
  <cols>
    <col min="1" max="1" width="6.5" style="3" customWidth="1"/>
    <col min="2" max="2" width="5.19921875" style="3" customWidth="1"/>
    <col min="3" max="3" width="44.19921875" style="3" customWidth="1"/>
    <col min="4" max="4" width="11.5" style="3" hidden="1" customWidth="1"/>
    <col min="5" max="5" width="12" style="3" customWidth="1"/>
    <col min="6" max="6" width="12.3984375" style="3" customWidth="1"/>
    <col min="7" max="7" width="11.5" style="3" customWidth="1"/>
    <col min="8" max="8" width="11.69921875" style="3" customWidth="1"/>
    <col min="9" max="9" width="9" style="3" customWidth="1"/>
    <col min="10" max="10" width="7.5" style="3" customWidth="1"/>
    <col min="11" max="16384" width="9" style="3" customWidth="1"/>
  </cols>
  <sheetData>
    <row r="1" spans="4:10" ht="30.75" customHeight="1">
      <c r="D1" s="2"/>
      <c r="E1" s="2"/>
      <c r="F1" s="2"/>
      <c r="G1" s="2"/>
      <c r="H1" s="214" t="s">
        <v>67</v>
      </c>
      <c r="I1" s="214"/>
      <c r="J1" s="214"/>
    </row>
    <row r="2" spans="1:9" ht="20.25" customHeight="1">
      <c r="A2" s="215" t="s">
        <v>33</v>
      </c>
      <c r="B2" s="215"/>
      <c r="C2" s="215"/>
      <c r="D2" s="215"/>
      <c r="E2" s="215"/>
      <c r="F2" s="215"/>
      <c r="G2" s="215"/>
      <c r="H2" s="215"/>
      <c r="I2" s="215"/>
    </row>
    <row r="3" spans="1:9" ht="7.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10" ht="12.75" customHeight="1" thickBot="1">
      <c r="A4" s="225" t="s">
        <v>52</v>
      </c>
      <c r="B4" s="225"/>
      <c r="C4" s="225"/>
      <c r="D4" s="225"/>
      <c r="E4" s="225"/>
      <c r="F4" s="225"/>
      <c r="G4" s="225"/>
      <c r="H4" s="225"/>
      <c r="I4" s="225"/>
      <c r="J4" s="225"/>
    </row>
    <row r="5" spans="1:10" ht="12.75" customHeight="1">
      <c r="A5" s="216" t="s">
        <v>9</v>
      </c>
      <c r="B5" s="219" t="s">
        <v>10</v>
      </c>
      <c r="C5" s="222" t="s">
        <v>11</v>
      </c>
      <c r="D5" s="191"/>
      <c r="E5" s="194" t="s">
        <v>34</v>
      </c>
      <c r="F5" s="226" t="s">
        <v>1</v>
      </c>
      <c r="G5" s="227"/>
      <c r="H5" s="227"/>
      <c r="I5" s="228"/>
      <c r="J5" s="229" t="s">
        <v>14</v>
      </c>
    </row>
    <row r="6" spans="1:10" ht="12.75" customHeight="1">
      <c r="A6" s="217"/>
      <c r="B6" s="220"/>
      <c r="C6" s="223"/>
      <c r="D6" s="192"/>
      <c r="E6" s="195"/>
      <c r="F6" s="232" t="s">
        <v>35</v>
      </c>
      <c r="G6" s="195" t="s">
        <v>36</v>
      </c>
      <c r="H6" s="207" t="s">
        <v>15</v>
      </c>
      <c r="I6" s="207"/>
      <c r="J6" s="230"/>
    </row>
    <row r="7" spans="1:10" ht="77.25" customHeight="1" thickBot="1">
      <c r="A7" s="218"/>
      <c r="B7" s="221"/>
      <c r="C7" s="224"/>
      <c r="D7" s="193"/>
      <c r="E7" s="196"/>
      <c r="F7" s="233"/>
      <c r="G7" s="196"/>
      <c r="H7" s="25" t="s">
        <v>12</v>
      </c>
      <c r="I7" s="24" t="s">
        <v>13</v>
      </c>
      <c r="J7" s="231"/>
    </row>
    <row r="8" spans="1:10" ht="12.75" customHeight="1" thickBot="1">
      <c r="A8" s="145">
        <v>1</v>
      </c>
      <c r="B8" s="146">
        <v>2</v>
      </c>
      <c r="C8" s="147">
        <v>3</v>
      </c>
      <c r="D8" s="148"/>
      <c r="E8" s="146">
        <v>4</v>
      </c>
      <c r="F8" s="146">
        <v>5</v>
      </c>
      <c r="G8" s="146">
        <v>6</v>
      </c>
      <c r="H8" s="146">
        <v>7</v>
      </c>
      <c r="I8" s="146">
        <v>8</v>
      </c>
      <c r="J8" s="149">
        <v>9</v>
      </c>
    </row>
    <row r="9" spans="1:10" s="28" customFormat="1" ht="18" customHeight="1" thickBot="1">
      <c r="A9" s="19" t="s">
        <v>24</v>
      </c>
      <c r="B9" s="197" t="s">
        <v>0</v>
      </c>
      <c r="C9" s="198"/>
      <c r="D9" s="26"/>
      <c r="E9" s="82">
        <f>E11+E46</f>
        <v>4776438.2</v>
      </c>
      <c r="F9" s="82">
        <f>F11+F46</f>
        <v>4347015</v>
      </c>
      <c r="G9" s="82">
        <f>G11+G46</f>
        <v>429423.2</v>
      </c>
      <c r="H9" s="82">
        <f>H11+H46</f>
        <v>429423.2</v>
      </c>
      <c r="I9" s="82">
        <f>I11+I46</f>
        <v>0</v>
      </c>
      <c r="J9" s="27"/>
    </row>
    <row r="10" spans="1:10" ht="12.75" customHeight="1" thickBot="1">
      <c r="A10" s="199" t="s">
        <v>1</v>
      </c>
      <c r="B10" s="200"/>
      <c r="C10" s="200"/>
      <c r="D10" s="29"/>
      <c r="E10" s="83"/>
      <c r="F10" s="83"/>
      <c r="G10" s="83"/>
      <c r="H10" s="84"/>
      <c r="I10" s="84"/>
      <c r="J10" s="30"/>
    </row>
    <row r="11" spans="1:10" s="32" customFormat="1" ht="20.25" customHeight="1" thickBot="1">
      <c r="A11" s="201" t="s">
        <v>20</v>
      </c>
      <c r="B11" s="202"/>
      <c r="C11" s="14" t="s">
        <v>2</v>
      </c>
      <c r="D11" s="14"/>
      <c r="E11" s="85">
        <f>E12+E23+E26+E38+E33</f>
        <v>4542779.2</v>
      </c>
      <c r="F11" s="85">
        <f>F12+F23+F26+F38+F33</f>
        <v>4347015</v>
      </c>
      <c r="G11" s="85">
        <f>G12+G23+G26+G38+G33</f>
        <v>195764.2</v>
      </c>
      <c r="H11" s="85">
        <f>H12+H23+H26+H38+H33</f>
        <v>195764.2</v>
      </c>
      <c r="I11" s="85">
        <f>I12+I23+I26+I38+I33</f>
        <v>0</v>
      </c>
      <c r="J11" s="31"/>
    </row>
    <row r="12" spans="1:10" s="36" customFormat="1" ht="19.5" customHeight="1" thickBot="1">
      <c r="A12" s="33">
        <v>600</v>
      </c>
      <c r="B12" s="181" t="s">
        <v>39</v>
      </c>
      <c r="C12" s="182"/>
      <c r="D12" s="34"/>
      <c r="E12" s="86">
        <f>E13+E19</f>
        <v>2684555</v>
      </c>
      <c r="F12" s="86">
        <f>F13+F19</f>
        <v>2684555</v>
      </c>
      <c r="G12" s="86">
        <f>G13+G19</f>
        <v>0</v>
      </c>
      <c r="H12" s="86">
        <f>H13+H19</f>
        <v>0</v>
      </c>
      <c r="I12" s="86">
        <f>I13+I19</f>
        <v>0</v>
      </c>
      <c r="J12" s="35"/>
    </row>
    <row r="13" spans="1:10" s="37" customFormat="1" ht="19.5" customHeight="1">
      <c r="A13" s="208" t="s">
        <v>40</v>
      </c>
      <c r="B13" s="209"/>
      <c r="C13" s="209"/>
      <c r="D13" s="210"/>
      <c r="E13" s="87">
        <f>SUM(E14:E18)</f>
        <v>2498955</v>
      </c>
      <c r="F13" s="87">
        <f>SUM(F14:F18)</f>
        <v>2498955</v>
      </c>
      <c r="G13" s="87">
        <f>SUM(G14:G18)</f>
        <v>0</v>
      </c>
      <c r="H13" s="87">
        <f>SUM(H14:H18)</f>
        <v>0</v>
      </c>
      <c r="I13" s="87">
        <f>SUM(I14:I18)</f>
        <v>0</v>
      </c>
      <c r="J13" s="189" t="s">
        <v>17</v>
      </c>
    </row>
    <row r="14" spans="1:10" ht="25.5">
      <c r="A14" s="38">
        <v>60016</v>
      </c>
      <c r="B14" s="39">
        <v>6050</v>
      </c>
      <c r="C14" s="40" t="s">
        <v>5</v>
      </c>
      <c r="D14" s="41">
        <v>24</v>
      </c>
      <c r="E14" s="88">
        <f>SUM(F14:G14)</f>
        <v>565800</v>
      </c>
      <c r="F14" s="89">
        <v>565800</v>
      </c>
      <c r="G14" s="89">
        <f>SUM(H14:I14)</f>
        <v>0</v>
      </c>
      <c r="H14" s="90">
        <v>0</v>
      </c>
      <c r="I14" s="90">
        <v>0</v>
      </c>
      <c r="J14" s="236"/>
    </row>
    <row r="15" spans="1:10" ht="25.5">
      <c r="A15" s="42">
        <v>60016</v>
      </c>
      <c r="B15" s="12">
        <v>6050</v>
      </c>
      <c r="C15" s="43" t="s">
        <v>6</v>
      </c>
      <c r="D15" s="44">
        <v>21</v>
      </c>
      <c r="E15" s="91">
        <f aca="true" t="shared" si="0" ref="E15:E41">SUM(F15:G15)</f>
        <v>500000</v>
      </c>
      <c r="F15" s="92">
        <v>500000</v>
      </c>
      <c r="G15" s="89">
        <f>SUM(H15:I15)</f>
        <v>0</v>
      </c>
      <c r="H15" s="93">
        <v>0</v>
      </c>
      <c r="I15" s="93">
        <v>0</v>
      </c>
      <c r="J15" s="236"/>
    </row>
    <row r="16" spans="1:10" ht="25.5">
      <c r="A16" s="42">
        <v>60016</v>
      </c>
      <c r="B16" s="12">
        <v>6050</v>
      </c>
      <c r="C16" s="43" t="s">
        <v>7</v>
      </c>
      <c r="D16" s="44">
        <v>18</v>
      </c>
      <c r="E16" s="91">
        <f t="shared" si="0"/>
        <v>723000</v>
      </c>
      <c r="F16" s="92">
        <v>723000</v>
      </c>
      <c r="G16" s="89">
        <f>SUM(H16:I16)</f>
        <v>0</v>
      </c>
      <c r="H16" s="93">
        <v>0</v>
      </c>
      <c r="I16" s="93">
        <v>0</v>
      </c>
      <c r="J16" s="236"/>
    </row>
    <row r="17" spans="1:10" ht="25.5">
      <c r="A17" s="42">
        <v>60016</v>
      </c>
      <c r="B17" s="12">
        <v>6050</v>
      </c>
      <c r="C17" s="43" t="s">
        <v>27</v>
      </c>
      <c r="D17" s="44">
        <v>23</v>
      </c>
      <c r="E17" s="91">
        <f t="shared" si="0"/>
        <v>60000</v>
      </c>
      <c r="F17" s="92">
        <v>60000</v>
      </c>
      <c r="G17" s="89">
        <v>0</v>
      </c>
      <c r="H17" s="93">
        <v>0</v>
      </c>
      <c r="I17" s="93">
        <v>0</v>
      </c>
      <c r="J17" s="236"/>
    </row>
    <row r="18" spans="1:10" ht="21.75" customHeight="1">
      <c r="A18" s="42">
        <v>60016</v>
      </c>
      <c r="B18" s="12">
        <v>6050</v>
      </c>
      <c r="C18" s="43" t="s">
        <v>37</v>
      </c>
      <c r="D18" s="44">
        <v>14</v>
      </c>
      <c r="E18" s="91">
        <f t="shared" si="0"/>
        <v>650155</v>
      </c>
      <c r="F18" s="92">
        <v>650155</v>
      </c>
      <c r="G18" s="89">
        <v>0</v>
      </c>
      <c r="H18" s="93">
        <v>0</v>
      </c>
      <c r="I18" s="93">
        <v>0</v>
      </c>
      <c r="J18" s="236"/>
    </row>
    <row r="19" spans="1:10" s="4" customFormat="1" ht="19.5" customHeight="1">
      <c r="A19" s="175" t="s">
        <v>38</v>
      </c>
      <c r="B19" s="176"/>
      <c r="C19" s="176"/>
      <c r="D19" s="177"/>
      <c r="E19" s="94">
        <f t="shared" si="0"/>
        <v>185600</v>
      </c>
      <c r="F19" s="95">
        <f>SUM(F20:F22)</f>
        <v>185600</v>
      </c>
      <c r="G19" s="96">
        <f>SUM(H19:I19)</f>
        <v>0</v>
      </c>
      <c r="H19" s="97">
        <v>0</v>
      </c>
      <c r="I19" s="97">
        <v>0</v>
      </c>
      <c r="J19" s="236"/>
    </row>
    <row r="20" spans="1:10" s="4" customFormat="1" ht="19.5" customHeight="1">
      <c r="A20" s="203">
        <v>60041</v>
      </c>
      <c r="B20" s="12">
        <v>6050</v>
      </c>
      <c r="C20" s="206" t="s">
        <v>8</v>
      </c>
      <c r="D20" s="154"/>
      <c r="E20" s="91">
        <f t="shared" si="0"/>
        <v>15000</v>
      </c>
      <c r="F20" s="92">
        <v>15000</v>
      </c>
      <c r="G20" s="89">
        <f>SUM(H20:I20)</f>
        <v>0</v>
      </c>
      <c r="H20" s="93">
        <v>0</v>
      </c>
      <c r="I20" s="93">
        <v>0</v>
      </c>
      <c r="J20" s="236"/>
    </row>
    <row r="21" spans="1:10" ht="19.5" customHeight="1">
      <c r="A21" s="204"/>
      <c r="B21" s="12">
        <v>6057</v>
      </c>
      <c r="C21" s="170"/>
      <c r="D21" s="44">
        <v>36</v>
      </c>
      <c r="E21" s="91">
        <f t="shared" si="0"/>
        <v>136480</v>
      </c>
      <c r="F21" s="92">
        <v>136480</v>
      </c>
      <c r="G21" s="89">
        <f>SUM(H21:I21)</f>
        <v>0</v>
      </c>
      <c r="H21" s="93">
        <v>0</v>
      </c>
      <c r="I21" s="93">
        <v>0</v>
      </c>
      <c r="J21" s="236"/>
    </row>
    <row r="22" spans="1:10" ht="21" customHeight="1" thickBot="1">
      <c r="A22" s="205"/>
      <c r="B22" s="12">
        <v>6059</v>
      </c>
      <c r="C22" s="171"/>
      <c r="D22" s="44">
        <v>36</v>
      </c>
      <c r="E22" s="91">
        <f t="shared" si="0"/>
        <v>34120</v>
      </c>
      <c r="F22" s="92">
        <v>34120</v>
      </c>
      <c r="G22" s="89">
        <f>SUM(H22:I22)</f>
        <v>0</v>
      </c>
      <c r="H22" s="93">
        <v>0</v>
      </c>
      <c r="I22" s="93">
        <v>0</v>
      </c>
      <c r="J22" s="190"/>
    </row>
    <row r="23" spans="1:10" s="36" customFormat="1" ht="19.5" customHeight="1" thickBot="1">
      <c r="A23" s="33">
        <v>710</v>
      </c>
      <c r="B23" s="181" t="s">
        <v>43</v>
      </c>
      <c r="C23" s="182"/>
      <c r="D23" s="34"/>
      <c r="E23" s="86">
        <f aca="true" t="shared" si="1" ref="E23:I24">E24</f>
        <v>92114</v>
      </c>
      <c r="F23" s="86">
        <f t="shared" si="1"/>
        <v>0</v>
      </c>
      <c r="G23" s="86">
        <f t="shared" si="1"/>
        <v>92114</v>
      </c>
      <c r="H23" s="86">
        <f t="shared" si="1"/>
        <v>92114</v>
      </c>
      <c r="I23" s="86">
        <f t="shared" si="1"/>
        <v>0</v>
      </c>
      <c r="J23" s="35"/>
    </row>
    <row r="24" spans="1:10" s="4" customFormat="1" ht="19.5" customHeight="1">
      <c r="A24" s="208" t="s">
        <v>41</v>
      </c>
      <c r="B24" s="209"/>
      <c r="C24" s="209"/>
      <c r="D24" s="210"/>
      <c r="E24" s="98">
        <f t="shared" si="1"/>
        <v>92114</v>
      </c>
      <c r="F24" s="98">
        <f t="shared" si="1"/>
        <v>0</v>
      </c>
      <c r="G24" s="98">
        <f t="shared" si="1"/>
        <v>92114</v>
      </c>
      <c r="H24" s="98">
        <f t="shared" si="1"/>
        <v>92114</v>
      </c>
      <c r="I24" s="98">
        <f t="shared" si="1"/>
        <v>0</v>
      </c>
      <c r="J24" s="189" t="s">
        <v>17</v>
      </c>
    </row>
    <row r="25" spans="1:10" ht="18.75" customHeight="1" thickBot="1">
      <c r="A25" s="13">
        <v>71035</v>
      </c>
      <c r="B25" s="17">
        <v>6050</v>
      </c>
      <c r="C25" s="18" t="s">
        <v>42</v>
      </c>
      <c r="D25" s="45">
        <v>5</v>
      </c>
      <c r="E25" s="99">
        <f t="shared" si="0"/>
        <v>92114</v>
      </c>
      <c r="F25" s="100">
        <v>0</v>
      </c>
      <c r="G25" s="101">
        <f>SUM(H25:I25)</f>
        <v>92114</v>
      </c>
      <c r="H25" s="102">
        <v>92114</v>
      </c>
      <c r="I25" s="102">
        <v>0</v>
      </c>
      <c r="J25" s="190"/>
    </row>
    <row r="26" spans="1:10" s="36" customFormat="1" ht="19.5" customHeight="1" thickBot="1">
      <c r="A26" s="33">
        <v>801</v>
      </c>
      <c r="B26" s="181" t="s">
        <v>44</v>
      </c>
      <c r="C26" s="182"/>
      <c r="D26" s="34"/>
      <c r="E26" s="86">
        <f>E27</f>
        <v>880000</v>
      </c>
      <c r="F26" s="86">
        <f>F27</f>
        <v>880000</v>
      </c>
      <c r="G26" s="86">
        <f>G27</f>
        <v>0</v>
      </c>
      <c r="H26" s="86">
        <f>H27</f>
        <v>0</v>
      </c>
      <c r="I26" s="86">
        <f>I27</f>
        <v>0</v>
      </c>
      <c r="J26" s="35"/>
    </row>
    <row r="27" spans="1:10" s="4" customFormat="1" ht="19.5" customHeight="1">
      <c r="A27" s="211" t="s">
        <v>45</v>
      </c>
      <c r="B27" s="212"/>
      <c r="C27" s="213"/>
      <c r="D27" s="121"/>
      <c r="E27" s="122">
        <f>E28+E29</f>
        <v>880000</v>
      </c>
      <c r="F27" s="122">
        <f>F28+F29</f>
        <v>880000</v>
      </c>
      <c r="G27" s="122">
        <f>G28+G29</f>
        <v>0</v>
      </c>
      <c r="H27" s="122">
        <f>H28+H29</f>
        <v>0</v>
      </c>
      <c r="I27" s="122">
        <f>I28+I29</f>
        <v>0</v>
      </c>
      <c r="J27" s="189" t="s">
        <v>17</v>
      </c>
    </row>
    <row r="28" spans="1:10" ht="15.75">
      <c r="A28" s="42">
        <v>80110</v>
      </c>
      <c r="B28" s="12">
        <v>6050</v>
      </c>
      <c r="C28" s="43" t="s">
        <v>29</v>
      </c>
      <c r="D28" s="46">
        <v>104</v>
      </c>
      <c r="E28" s="91">
        <f>SUM(F28:G28)</f>
        <v>50000</v>
      </c>
      <c r="F28" s="92">
        <v>50000</v>
      </c>
      <c r="G28" s="89">
        <v>0</v>
      </c>
      <c r="H28" s="93">
        <v>0</v>
      </c>
      <c r="I28" s="93">
        <v>0</v>
      </c>
      <c r="J28" s="236"/>
    </row>
    <row r="29" spans="1:10" s="69" customFormat="1" ht="17.25" customHeight="1">
      <c r="A29" s="172" t="s">
        <v>56</v>
      </c>
      <c r="B29" s="173"/>
      <c r="C29" s="174"/>
      <c r="D29" s="68">
        <v>41</v>
      </c>
      <c r="E29" s="103">
        <f t="shared" si="0"/>
        <v>830000</v>
      </c>
      <c r="F29" s="104">
        <f>SUM(F30:F32)</f>
        <v>830000</v>
      </c>
      <c r="G29" s="105">
        <f>SUM(H29:I29)</f>
        <v>0</v>
      </c>
      <c r="H29" s="106">
        <v>0</v>
      </c>
      <c r="I29" s="106">
        <v>0</v>
      </c>
      <c r="J29" s="236"/>
    </row>
    <row r="30" spans="1:10" ht="17.25" customHeight="1">
      <c r="A30" s="186">
        <v>80110</v>
      </c>
      <c r="B30" s="39">
        <v>6050</v>
      </c>
      <c r="C30" s="170" t="s">
        <v>28</v>
      </c>
      <c r="D30" s="67"/>
      <c r="E30" s="91">
        <f t="shared" si="0"/>
        <v>25906.78</v>
      </c>
      <c r="F30" s="92">
        <v>25906.78</v>
      </c>
      <c r="G30" s="92">
        <v>0</v>
      </c>
      <c r="H30" s="93">
        <v>0</v>
      </c>
      <c r="I30" s="93">
        <v>0</v>
      </c>
      <c r="J30" s="236"/>
    </row>
    <row r="31" spans="1:10" ht="17.25" customHeight="1">
      <c r="A31" s="186"/>
      <c r="B31" s="12">
        <v>6057</v>
      </c>
      <c r="C31" s="170"/>
      <c r="D31" s="67"/>
      <c r="E31" s="91">
        <f t="shared" si="0"/>
        <v>562837.24</v>
      </c>
      <c r="F31" s="92">
        <v>562837.24</v>
      </c>
      <c r="G31" s="92">
        <v>0</v>
      </c>
      <c r="H31" s="93">
        <v>0</v>
      </c>
      <c r="I31" s="93">
        <v>0</v>
      </c>
      <c r="J31" s="236"/>
    </row>
    <row r="32" spans="1:10" ht="17.25" customHeight="1" thickBot="1">
      <c r="A32" s="187"/>
      <c r="B32" s="76">
        <v>6059</v>
      </c>
      <c r="C32" s="171"/>
      <c r="D32" s="51"/>
      <c r="E32" s="99">
        <f t="shared" si="0"/>
        <v>241255.98</v>
      </c>
      <c r="F32" s="100">
        <v>241255.98</v>
      </c>
      <c r="G32" s="100">
        <v>0</v>
      </c>
      <c r="H32" s="102">
        <v>0</v>
      </c>
      <c r="I32" s="102">
        <v>0</v>
      </c>
      <c r="J32" s="190"/>
    </row>
    <row r="33" spans="1:10" ht="17.25" customHeight="1" thickBot="1">
      <c r="A33" s="47">
        <v>851</v>
      </c>
      <c r="B33" s="181" t="s">
        <v>53</v>
      </c>
      <c r="C33" s="182"/>
      <c r="D33" s="48"/>
      <c r="E33" s="107">
        <f>E34</f>
        <v>89405</v>
      </c>
      <c r="F33" s="107">
        <f>F34</f>
        <v>54060</v>
      </c>
      <c r="G33" s="107">
        <f>G34</f>
        <v>35345</v>
      </c>
      <c r="H33" s="107">
        <f>H34</f>
        <v>35345</v>
      </c>
      <c r="I33" s="107">
        <f>I34</f>
        <v>0</v>
      </c>
      <c r="J33" s="49"/>
    </row>
    <row r="34" spans="1:10" ht="17.25" customHeight="1">
      <c r="A34" s="178" t="s">
        <v>54</v>
      </c>
      <c r="B34" s="179"/>
      <c r="C34" s="180"/>
      <c r="D34" s="50"/>
      <c r="E34" s="108">
        <f>E35+E36+E37</f>
        <v>89405</v>
      </c>
      <c r="F34" s="108">
        <f>F35+F36+F37</f>
        <v>54060</v>
      </c>
      <c r="G34" s="108">
        <f>G35+G36+G37</f>
        <v>35345</v>
      </c>
      <c r="H34" s="108">
        <f>H35+H36+H37</f>
        <v>35345</v>
      </c>
      <c r="I34" s="108">
        <f>I35+I36</f>
        <v>0</v>
      </c>
      <c r="J34" s="189" t="s">
        <v>17</v>
      </c>
    </row>
    <row r="35" spans="1:10" ht="17.25" customHeight="1">
      <c r="A35" s="188">
        <v>85154</v>
      </c>
      <c r="B35" s="243">
        <v>6050</v>
      </c>
      <c r="C35" s="125" t="s">
        <v>55</v>
      </c>
      <c r="D35" s="124"/>
      <c r="E35" s="91">
        <f>SUM(F35:G35)</f>
        <v>20845</v>
      </c>
      <c r="F35" s="89">
        <v>0</v>
      </c>
      <c r="G35" s="89">
        <f>SUM(H35:I35)</f>
        <v>20845</v>
      </c>
      <c r="H35" s="90">
        <v>20845</v>
      </c>
      <c r="I35" s="90">
        <v>0</v>
      </c>
      <c r="J35" s="236"/>
    </row>
    <row r="36" spans="1:10" ht="17.25" customHeight="1">
      <c r="A36" s="186"/>
      <c r="B36" s="244"/>
      <c r="C36" s="165" t="s">
        <v>59</v>
      </c>
      <c r="D36" s="46"/>
      <c r="E36" s="91">
        <f>SUM(F36:G36)</f>
        <v>54060</v>
      </c>
      <c r="F36" s="92">
        <v>54060</v>
      </c>
      <c r="G36" s="89">
        <f>SUM(H36:I36)</f>
        <v>0</v>
      </c>
      <c r="H36" s="93">
        <v>0</v>
      </c>
      <c r="I36" s="93">
        <v>0</v>
      </c>
      <c r="J36" s="236"/>
    </row>
    <row r="37" spans="1:10" ht="17.25" customHeight="1" thickBot="1">
      <c r="A37" s="187"/>
      <c r="B37" s="245"/>
      <c r="C37" s="249" t="s">
        <v>64</v>
      </c>
      <c r="D37" s="51"/>
      <c r="E37" s="91">
        <f>SUM(F37:G37)</f>
        <v>14500</v>
      </c>
      <c r="F37" s="92">
        <v>0</v>
      </c>
      <c r="G37" s="89">
        <f>SUM(H37:I37)</f>
        <v>14500</v>
      </c>
      <c r="H37" s="250">
        <v>14500</v>
      </c>
      <c r="I37" s="250"/>
      <c r="J37" s="190"/>
    </row>
    <row r="38" spans="1:10" s="36" customFormat="1" ht="19.5" customHeight="1" thickBot="1">
      <c r="A38" s="33">
        <v>900</v>
      </c>
      <c r="B38" s="181" t="s">
        <v>47</v>
      </c>
      <c r="C38" s="182"/>
      <c r="D38" s="34"/>
      <c r="E38" s="86">
        <f>E39+E44+E42</f>
        <v>796705.2</v>
      </c>
      <c r="F38" s="86">
        <f>F39+F44+F42</f>
        <v>728400</v>
      </c>
      <c r="G38" s="86">
        <f>G39+G44+G42</f>
        <v>68305.2</v>
      </c>
      <c r="H38" s="86">
        <f>H39+H44+H42</f>
        <v>68305.2</v>
      </c>
      <c r="I38" s="86">
        <f>I39+I44+I42</f>
        <v>0</v>
      </c>
      <c r="J38" s="35"/>
    </row>
    <row r="39" spans="1:10" s="53" customFormat="1" ht="19.5" customHeight="1">
      <c r="A39" s="183" t="s">
        <v>46</v>
      </c>
      <c r="B39" s="184"/>
      <c r="C39" s="185"/>
      <c r="D39" s="52"/>
      <c r="E39" s="109">
        <f>E40+E41</f>
        <v>728400</v>
      </c>
      <c r="F39" s="109">
        <f>F40+F41</f>
        <v>728400</v>
      </c>
      <c r="G39" s="109">
        <f>G40+G41</f>
        <v>0</v>
      </c>
      <c r="H39" s="109">
        <f>H40+H41</f>
        <v>0</v>
      </c>
      <c r="I39" s="109">
        <f>I40+I41</f>
        <v>0</v>
      </c>
      <c r="J39" s="246" t="s">
        <v>17</v>
      </c>
    </row>
    <row r="40" spans="1:10" s="56" customFormat="1" ht="25.5">
      <c r="A40" s="54">
        <v>90001</v>
      </c>
      <c r="B40" s="12">
        <v>6050</v>
      </c>
      <c r="C40" s="43" t="s">
        <v>30</v>
      </c>
      <c r="D40" s="55">
        <v>109</v>
      </c>
      <c r="E40" s="91">
        <f t="shared" si="0"/>
        <v>117400</v>
      </c>
      <c r="F40" s="92">
        <v>117400</v>
      </c>
      <c r="G40" s="92">
        <f>SUM(H40:I40)</f>
        <v>0</v>
      </c>
      <c r="H40" s="92">
        <v>0</v>
      </c>
      <c r="I40" s="92">
        <v>0</v>
      </c>
      <c r="J40" s="247"/>
    </row>
    <row r="41" spans="1:10" s="56" customFormat="1" ht="15.75" customHeight="1">
      <c r="A41" s="57">
        <v>90001</v>
      </c>
      <c r="B41" s="39">
        <v>6050</v>
      </c>
      <c r="C41" s="40" t="s">
        <v>26</v>
      </c>
      <c r="D41" s="58">
        <v>289</v>
      </c>
      <c r="E41" s="91">
        <f t="shared" si="0"/>
        <v>611000</v>
      </c>
      <c r="F41" s="89">
        <v>611000</v>
      </c>
      <c r="G41" s="89">
        <f>SUM(H41:I41)</f>
        <v>0</v>
      </c>
      <c r="H41" s="89">
        <v>0</v>
      </c>
      <c r="I41" s="89">
        <v>0</v>
      </c>
      <c r="J41" s="247"/>
    </row>
    <row r="42" spans="1:10" s="56" customFormat="1" ht="15.75" customHeight="1">
      <c r="A42" s="175" t="s">
        <v>66</v>
      </c>
      <c r="B42" s="176"/>
      <c r="C42" s="177"/>
      <c r="D42" s="58"/>
      <c r="E42" s="94">
        <f>E43</f>
        <v>53305.2</v>
      </c>
      <c r="F42" s="94">
        <f>F43</f>
        <v>0</v>
      </c>
      <c r="G42" s="94">
        <f>G43</f>
        <v>53305.2</v>
      </c>
      <c r="H42" s="94">
        <f>H43</f>
        <v>53305.2</v>
      </c>
      <c r="I42" s="94">
        <f>I43</f>
        <v>0</v>
      </c>
      <c r="J42" s="247"/>
    </row>
    <row r="43" spans="1:10" s="56" customFormat="1" ht="25.5">
      <c r="A43" s="251">
        <v>90002</v>
      </c>
      <c r="B43" s="12">
        <v>6050</v>
      </c>
      <c r="C43" s="125" t="s">
        <v>65</v>
      </c>
      <c r="D43" s="58"/>
      <c r="E43" s="91">
        <f>SUM(F43:G43)</f>
        <v>53305.2</v>
      </c>
      <c r="F43" s="89">
        <v>0</v>
      </c>
      <c r="G43" s="92">
        <f>SUM(H43:I43)</f>
        <v>53305.2</v>
      </c>
      <c r="H43" s="89">
        <v>53305.2</v>
      </c>
      <c r="I43" s="89">
        <v>0</v>
      </c>
      <c r="J43" s="247"/>
    </row>
    <row r="44" spans="1:10" s="151" customFormat="1" ht="15.75" customHeight="1">
      <c r="A44" s="175" t="s">
        <v>61</v>
      </c>
      <c r="B44" s="176"/>
      <c r="C44" s="177"/>
      <c r="D44" s="150"/>
      <c r="E44" s="94">
        <f>E45</f>
        <v>15000</v>
      </c>
      <c r="F44" s="94">
        <f>F45</f>
        <v>0</v>
      </c>
      <c r="G44" s="94">
        <f>G45</f>
        <v>15000</v>
      </c>
      <c r="H44" s="94">
        <f>H45</f>
        <v>15000</v>
      </c>
      <c r="I44" s="94">
        <f>I45</f>
        <v>0</v>
      </c>
      <c r="J44" s="247"/>
    </row>
    <row r="45" spans="1:10" s="153" customFormat="1" ht="15.75" customHeight="1" thickBot="1">
      <c r="A45" s="143">
        <v>90095</v>
      </c>
      <c r="B45" s="144">
        <v>6050</v>
      </c>
      <c r="C45" s="81" t="s">
        <v>60</v>
      </c>
      <c r="D45" s="152"/>
      <c r="E45" s="91">
        <f>SUM(F45:G45)</f>
        <v>15000</v>
      </c>
      <c r="F45" s="89">
        <v>0</v>
      </c>
      <c r="G45" s="92">
        <f>SUM(H45:I45)</f>
        <v>15000</v>
      </c>
      <c r="H45" s="112">
        <v>15000</v>
      </c>
      <c r="I45" s="112">
        <v>0</v>
      </c>
      <c r="J45" s="248"/>
    </row>
    <row r="46" spans="1:10" s="16" customFormat="1" ht="22.5" customHeight="1" thickBot="1">
      <c r="A46" s="201" t="s">
        <v>22</v>
      </c>
      <c r="B46" s="202"/>
      <c r="C46" s="14" t="s">
        <v>3</v>
      </c>
      <c r="D46" s="59"/>
      <c r="E46" s="85">
        <f>E47+E51+E53+E49</f>
        <v>233659</v>
      </c>
      <c r="F46" s="85">
        <f>F47+F51+F53+F49</f>
        <v>0</v>
      </c>
      <c r="G46" s="85">
        <f>G47+G51+G53+G49</f>
        <v>233659</v>
      </c>
      <c r="H46" s="85">
        <f>H47+H51+H53+H49</f>
        <v>233659</v>
      </c>
      <c r="I46" s="85">
        <f>I47+I51+I53+I49</f>
        <v>0</v>
      </c>
      <c r="J46" s="15"/>
    </row>
    <row r="47" spans="1:10" s="1" customFormat="1" ht="19.5" customHeight="1" thickBot="1">
      <c r="A47" s="33">
        <v>700</v>
      </c>
      <c r="B47" s="181" t="s">
        <v>48</v>
      </c>
      <c r="C47" s="182"/>
      <c r="D47" s="34"/>
      <c r="E47" s="86">
        <f>E48</f>
        <v>203368</v>
      </c>
      <c r="F47" s="86">
        <f>F48</f>
        <v>0</v>
      </c>
      <c r="G47" s="86">
        <f>G48</f>
        <v>203368</v>
      </c>
      <c r="H47" s="86">
        <f>H48</f>
        <v>203368</v>
      </c>
      <c r="I47" s="86">
        <f>I48</f>
        <v>0</v>
      </c>
      <c r="J47" s="35"/>
    </row>
    <row r="48" spans="1:10" s="1" customFormat="1" ht="19.5" customHeight="1" thickBot="1">
      <c r="A48" s="158">
        <v>70005</v>
      </c>
      <c r="B48" s="163">
        <v>6060</v>
      </c>
      <c r="C48" s="81" t="s">
        <v>21</v>
      </c>
      <c r="D48" s="161" t="s">
        <v>51</v>
      </c>
      <c r="E48" s="164">
        <f>SUM(F48:G48)</f>
        <v>203368</v>
      </c>
      <c r="F48" s="112">
        <v>0</v>
      </c>
      <c r="G48" s="112">
        <f>SUM(H48:I48)</f>
        <v>203368</v>
      </c>
      <c r="H48" s="162">
        <v>203368</v>
      </c>
      <c r="I48" s="162">
        <v>0</v>
      </c>
      <c r="J48" s="159" t="s">
        <v>17</v>
      </c>
    </row>
    <row r="49" spans="1:10" s="1" customFormat="1" ht="19.5" customHeight="1" thickBot="1">
      <c r="A49" s="156">
        <v>750</v>
      </c>
      <c r="B49" s="181" t="s">
        <v>63</v>
      </c>
      <c r="C49" s="182"/>
      <c r="D49" s="157"/>
      <c r="E49" s="86">
        <f>E50</f>
        <v>7000</v>
      </c>
      <c r="F49" s="86">
        <f>F50</f>
        <v>0</v>
      </c>
      <c r="G49" s="86">
        <f>G50</f>
        <v>7000</v>
      </c>
      <c r="H49" s="86">
        <f>H50</f>
        <v>7000</v>
      </c>
      <c r="I49" s="86">
        <f>I50</f>
        <v>0</v>
      </c>
      <c r="J49" s="72"/>
    </row>
    <row r="50" spans="1:10" s="1" customFormat="1" ht="19.5" customHeight="1" thickBot="1">
      <c r="A50" s="155">
        <v>75023</v>
      </c>
      <c r="B50" s="160">
        <v>6060</v>
      </c>
      <c r="C50" s="81" t="s">
        <v>21</v>
      </c>
      <c r="D50" s="161"/>
      <c r="E50" s="164">
        <f>SUM(F50:G50)</f>
        <v>7000</v>
      </c>
      <c r="F50" s="112">
        <v>0</v>
      </c>
      <c r="G50" s="112">
        <f>SUM(H50:I50)</f>
        <v>7000</v>
      </c>
      <c r="H50" s="162">
        <v>7000</v>
      </c>
      <c r="I50" s="162"/>
      <c r="J50" s="159" t="s">
        <v>17</v>
      </c>
    </row>
    <row r="51" spans="1:10" s="1" customFormat="1" ht="19.5" customHeight="1" thickBot="1">
      <c r="A51" s="130">
        <v>851</v>
      </c>
      <c r="B51" s="166" t="s">
        <v>53</v>
      </c>
      <c r="C51" s="167"/>
      <c r="D51" s="131"/>
      <c r="E51" s="132">
        <f>E52</f>
        <v>8291</v>
      </c>
      <c r="F51" s="132">
        <f>F52</f>
        <v>0</v>
      </c>
      <c r="G51" s="132">
        <f>G52</f>
        <v>8291</v>
      </c>
      <c r="H51" s="132">
        <f>H52</f>
        <v>8291</v>
      </c>
      <c r="I51" s="132">
        <f>I52</f>
        <v>0</v>
      </c>
      <c r="J51" s="133"/>
    </row>
    <row r="52" spans="1:10" s="1" customFormat="1" ht="19.5" customHeight="1" thickBot="1">
      <c r="A52" s="126">
        <v>85154</v>
      </c>
      <c r="B52" s="78">
        <v>6060</v>
      </c>
      <c r="C52" s="73" t="s">
        <v>21</v>
      </c>
      <c r="D52" s="127"/>
      <c r="E52" s="116">
        <f>SUM(F52:G52)</f>
        <v>8291</v>
      </c>
      <c r="F52" s="117"/>
      <c r="G52" s="117">
        <f>SUM(H52:I52)</f>
        <v>8291</v>
      </c>
      <c r="H52" s="128">
        <v>8291</v>
      </c>
      <c r="I52" s="128"/>
      <c r="J52" s="129" t="s">
        <v>17</v>
      </c>
    </row>
    <row r="53" spans="1:10" s="1" customFormat="1" ht="19.5" customHeight="1" thickBot="1">
      <c r="A53" s="156">
        <v>852</v>
      </c>
      <c r="B53" s="181" t="s">
        <v>62</v>
      </c>
      <c r="C53" s="182"/>
      <c r="D53" s="157"/>
      <c r="E53" s="115">
        <f>E54</f>
        <v>15000</v>
      </c>
      <c r="F53" s="115">
        <f>F54</f>
        <v>0</v>
      </c>
      <c r="G53" s="115">
        <f>G54</f>
        <v>15000</v>
      </c>
      <c r="H53" s="115">
        <f>H54</f>
        <v>15000</v>
      </c>
      <c r="I53" s="115">
        <f>I54</f>
        <v>0</v>
      </c>
      <c r="J53" s="72"/>
    </row>
    <row r="54" spans="1:10" s="1" customFormat="1" ht="19.5" customHeight="1" thickBot="1">
      <c r="A54" s="126">
        <v>85154</v>
      </c>
      <c r="B54" s="78">
        <v>6060</v>
      </c>
      <c r="C54" s="73" t="s">
        <v>21</v>
      </c>
      <c r="D54" s="127"/>
      <c r="E54" s="116">
        <f>SUM(F54:G54)</f>
        <v>15000</v>
      </c>
      <c r="F54" s="117"/>
      <c r="G54" s="117">
        <f>SUM(H54:I54)</f>
        <v>15000</v>
      </c>
      <c r="H54" s="128">
        <v>15000</v>
      </c>
      <c r="I54" s="128"/>
      <c r="J54" s="129" t="s">
        <v>17</v>
      </c>
    </row>
    <row r="55" spans="1:10" s="20" customFormat="1" ht="22.5" customHeight="1" thickBot="1">
      <c r="A55" s="134" t="s">
        <v>23</v>
      </c>
      <c r="B55" s="239" t="s">
        <v>4</v>
      </c>
      <c r="C55" s="240"/>
      <c r="D55" s="135"/>
      <c r="E55" s="136">
        <f>E61+E63+E56+E58</f>
        <v>929483</v>
      </c>
      <c r="F55" s="136">
        <f>F61+F63+F56+F58</f>
        <v>0</v>
      </c>
      <c r="G55" s="136">
        <f>G61+G63+G56+G58</f>
        <v>929483</v>
      </c>
      <c r="H55" s="136">
        <f>H61+H63+H56+H58</f>
        <v>929483</v>
      </c>
      <c r="I55" s="136">
        <f>I61+I63+I56+I58</f>
        <v>0</v>
      </c>
      <c r="J55" s="137"/>
    </row>
    <row r="56" spans="1:10" s="1" customFormat="1" ht="22.5" customHeight="1" thickBot="1">
      <c r="A56" s="6">
        <v>600</v>
      </c>
      <c r="B56" s="181" t="s">
        <v>39</v>
      </c>
      <c r="C56" s="182"/>
      <c r="D56" s="61"/>
      <c r="E56" s="86">
        <f>E57</f>
        <v>252012</v>
      </c>
      <c r="F56" s="86">
        <f>F57</f>
        <v>0</v>
      </c>
      <c r="G56" s="86">
        <f>G57</f>
        <v>252012</v>
      </c>
      <c r="H56" s="86">
        <f>H57</f>
        <v>252012</v>
      </c>
      <c r="I56" s="86">
        <f>I57</f>
        <v>0</v>
      </c>
      <c r="J56" s="5"/>
    </row>
    <row r="57" spans="1:10" ht="39" thickBot="1">
      <c r="A57" s="77">
        <v>60014</v>
      </c>
      <c r="B57" s="78">
        <v>6300</v>
      </c>
      <c r="C57" s="73" t="s">
        <v>50</v>
      </c>
      <c r="D57" s="62"/>
      <c r="E57" s="110">
        <f>SUM(F57:G57)</f>
        <v>252012</v>
      </c>
      <c r="F57" s="111">
        <v>0</v>
      </c>
      <c r="G57" s="112">
        <f>SUM(H57:I57)</f>
        <v>252012</v>
      </c>
      <c r="H57" s="113">
        <v>252012</v>
      </c>
      <c r="I57" s="114"/>
      <c r="J57" s="70" t="s">
        <v>17</v>
      </c>
    </row>
    <row r="58" spans="1:10" s="1" customFormat="1" ht="21.75" customHeight="1" thickBot="1">
      <c r="A58" s="6">
        <v>630</v>
      </c>
      <c r="B58" s="181" t="s">
        <v>58</v>
      </c>
      <c r="C58" s="182"/>
      <c r="D58" s="71"/>
      <c r="E58" s="115">
        <f>E59+E60</f>
        <v>661886</v>
      </c>
      <c r="F58" s="115">
        <f>F59+F60</f>
        <v>0</v>
      </c>
      <c r="G58" s="115">
        <f>G59+G60</f>
        <v>661886</v>
      </c>
      <c r="H58" s="115">
        <f>H59+H60</f>
        <v>661886</v>
      </c>
      <c r="I58" s="115">
        <f>I59+I60</f>
        <v>0</v>
      </c>
      <c r="J58" s="72"/>
    </row>
    <row r="59" spans="1:10" ht="64.5" customHeight="1">
      <c r="A59" s="168">
        <v>63095</v>
      </c>
      <c r="B59" s="140">
        <v>6667</v>
      </c>
      <c r="C59" s="74" t="s">
        <v>57</v>
      </c>
      <c r="D59" s="141"/>
      <c r="E59" s="108">
        <f>SUM(F59:G59)</f>
        <v>586688</v>
      </c>
      <c r="F59" s="118"/>
      <c r="G59" s="118">
        <f>SUM(H59:I59)</f>
        <v>586688</v>
      </c>
      <c r="H59" s="118">
        <v>586688</v>
      </c>
      <c r="I59" s="142"/>
      <c r="J59" s="234" t="s">
        <v>17</v>
      </c>
    </row>
    <row r="60" spans="1:10" ht="64.5" customHeight="1" thickBot="1">
      <c r="A60" s="169"/>
      <c r="B60" s="123">
        <v>6669</v>
      </c>
      <c r="C60" s="40" t="s">
        <v>57</v>
      </c>
      <c r="D60" s="138"/>
      <c r="E60" s="88">
        <f>SUM(F60:G60)</f>
        <v>75198</v>
      </c>
      <c r="F60" s="101"/>
      <c r="G60" s="101">
        <v>75198</v>
      </c>
      <c r="H60" s="101">
        <v>75198</v>
      </c>
      <c r="I60" s="139"/>
      <c r="J60" s="235"/>
    </row>
    <row r="61" spans="1:10" s="36" customFormat="1" ht="19.5" customHeight="1" thickBot="1">
      <c r="A61" s="33">
        <v>750</v>
      </c>
      <c r="B61" s="181" t="s">
        <v>49</v>
      </c>
      <c r="C61" s="182"/>
      <c r="D61" s="34"/>
      <c r="E61" s="86">
        <f>E62</f>
        <v>15585</v>
      </c>
      <c r="F61" s="86">
        <f>F62</f>
        <v>0</v>
      </c>
      <c r="G61" s="86">
        <f>G62</f>
        <v>15585</v>
      </c>
      <c r="H61" s="86">
        <f>H62</f>
        <v>15585</v>
      </c>
      <c r="I61" s="86">
        <f>I62</f>
        <v>0</v>
      </c>
      <c r="J61" s="35"/>
    </row>
    <row r="62" spans="1:10" ht="46.5" customHeight="1" thickBot="1">
      <c r="A62" s="42">
        <v>75095</v>
      </c>
      <c r="B62" s="12">
        <v>6650</v>
      </c>
      <c r="C62" s="43" t="s">
        <v>19</v>
      </c>
      <c r="D62" s="63"/>
      <c r="E62" s="91">
        <f>SUM(F62:G62)</f>
        <v>15585</v>
      </c>
      <c r="F62" s="92">
        <v>0</v>
      </c>
      <c r="G62" s="89">
        <f>SUM(H62:I62)</f>
        <v>15585</v>
      </c>
      <c r="H62" s="93">
        <v>15585</v>
      </c>
      <c r="I62" s="93">
        <v>0</v>
      </c>
      <c r="J62" s="7" t="s">
        <v>17</v>
      </c>
    </row>
    <row r="63" spans="1:10" s="36" customFormat="1" ht="20.25" customHeight="1" thickBot="1">
      <c r="A63" s="33">
        <v>900</v>
      </c>
      <c r="B63" s="181" t="s">
        <v>47</v>
      </c>
      <c r="C63" s="182"/>
      <c r="D63" s="34"/>
      <c r="E63" s="86">
        <f>E64</f>
        <v>0</v>
      </c>
      <c r="F63" s="86">
        <f>F64</f>
        <v>0</v>
      </c>
      <c r="G63" s="86">
        <f>G64</f>
        <v>0</v>
      </c>
      <c r="H63" s="86">
        <f>H64</f>
        <v>0</v>
      </c>
      <c r="I63" s="86">
        <f>I64</f>
        <v>0</v>
      </c>
      <c r="J63" s="35"/>
    </row>
    <row r="64" spans="1:10" ht="48" customHeight="1" thickBot="1">
      <c r="A64" s="79">
        <v>90019</v>
      </c>
      <c r="B64" s="80">
        <v>6230</v>
      </c>
      <c r="C64" s="74" t="s">
        <v>32</v>
      </c>
      <c r="D64" s="64"/>
      <c r="E64" s="108">
        <f>SUM(F64:G64)</f>
        <v>0</v>
      </c>
      <c r="F64" s="118">
        <v>0</v>
      </c>
      <c r="G64" s="89">
        <f>SUM(H64:I64)</f>
        <v>0</v>
      </c>
      <c r="H64" s="119">
        <v>0</v>
      </c>
      <c r="I64" s="119">
        <v>0</v>
      </c>
      <c r="J64" s="65" t="s">
        <v>17</v>
      </c>
    </row>
    <row r="65" spans="1:10" s="20" customFormat="1" ht="30" customHeight="1" thickBot="1">
      <c r="A65" s="21" t="s">
        <v>25</v>
      </c>
      <c r="B65" s="241" t="s">
        <v>18</v>
      </c>
      <c r="C65" s="242"/>
      <c r="D65" s="60"/>
      <c r="E65" s="82">
        <f>F65+G65</f>
        <v>480000</v>
      </c>
      <c r="F65" s="82">
        <f>F67</f>
        <v>0</v>
      </c>
      <c r="G65" s="82">
        <f>G67</f>
        <v>480000</v>
      </c>
      <c r="H65" s="82">
        <f>H67</f>
        <v>480000</v>
      </c>
      <c r="I65" s="82">
        <f>I67</f>
        <v>0</v>
      </c>
      <c r="J65" s="22"/>
    </row>
    <row r="66" spans="1:10" s="36" customFormat="1" ht="21" customHeight="1" thickBot="1">
      <c r="A66" s="33">
        <v>600</v>
      </c>
      <c r="B66" s="181" t="s">
        <v>39</v>
      </c>
      <c r="C66" s="182"/>
      <c r="D66" s="34"/>
      <c r="E66" s="86">
        <f>E67</f>
        <v>480000</v>
      </c>
      <c r="F66" s="86">
        <f>F67</f>
        <v>0</v>
      </c>
      <c r="G66" s="86">
        <f>G67</f>
        <v>480000</v>
      </c>
      <c r="H66" s="86">
        <f>H67</f>
        <v>480000</v>
      </c>
      <c r="I66" s="86">
        <f>I67</f>
        <v>0</v>
      </c>
      <c r="J66" s="35"/>
    </row>
    <row r="67" spans="1:10" ht="18" customHeight="1" thickBot="1">
      <c r="A67" s="38">
        <v>60004</v>
      </c>
      <c r="B67" s="39">
        <v>6010</v>
      </c>
      <c r="C67" s="75" t="s">
        <v>31</v>
      </c>
      <c r="D67" s="66"/>
      <c r="E67" s="88">
        <f>F67+G67</f>
        <v>480000</v>
      </c>
      <c r="F67" s="89">
        <v>0</v>
      </c>
      <c r="G67" s="89">
        <f>SUM(H67:I67)</f>
        <v>480000</v>
      </c>
      <c r="H67" s="90">
        <v>480000</v>
      </c>
      <c r="I67" s="90">
        <v>0</v>
      </c>
      <c r="J67" s="7" t="s">
        <v>17</v>
      </c>
    </row>
    <row r="68" spans="1:10" s="1" customFormat="1" ht="21" customHeight="1" thickBot="1">
      <c r="A68" s="237" t="s">
        <v>16</v>
      </c>
      <c r="B68" s="238"/>
      <c r="C68" s="238"/>
      <c r="D68" s="238"/>
      <c r="E68" s="120">
        <f>E65+E55+E9</f>
        <v>6185921.2</v>
      </c>
      <c r="F68" s="120">
        <f>F65+F55+F9</f>
        <v>4347015</v>
      </c>
      <c r="G68" s="120">
        <f>G65+G55+G9</f>
        <v>1838906.2</v>
      </c>
      <c r="H68" s="120">
        <f>H65+H55+H9</f>
        <v>1838906.2</v>
      </c>
      <c r="I68" s="120">
        <f>I65+I55+I9</f>
        <v>0</v>
      </c>
      <c r="J68" s="8"/>
    </row>
    <row r="69" spans="4:7" ht="12.75" customHeight="1">
      <c r="D69" s="9"/>
      <c r="E69" s="9"/>
      <c r="F69" s="10"/>
      <c r="G69" s="10"/>
    </row>
    <row r="70" spans="4:7" ht="12.75" customHeight="1">
      <c r="D70" s="9"/>
      <c r="E70" s="9"/>
      <c r="F70" s="10"/>
      <c r="G70" s="10"/>
    </row>
    <row r="71" spans="4:7" ht="12.75" customHeight="1">
      <c r="D71" s="9"/>
      <c r="E71" s="9"/>
      <c r="F71" s="11"/>
      <c r="G71" s="11"/>
    </row>
  </sheetData>
  <sheetProtection/>
  <mergeCells count="56">
    <mergeCell ref="J13:J22"/>
    <mergeCell ref="B65:C65"/>
    <mergeCell ref="B26:C26"/>
    <mergeCell ref="B23:C23"/>
    <mergeCell ref="B58:C58"/>
    <mergeCell ref="B49:C49"/>
    <mergeCell ref="B35:B37"/>
    <mergeCell ref="J34:J37"/>
    <mergeCell ref="A42:C42"/>
    <mergeCell ref="J39:J45"/>
    <mergeCell ref="J59:J60"/>
    <mergeCell ref="J27:J32"/>
    <mergeCell ref="A68:D68"/>
    <mergeCell ref="B47:C47"/>
    <mergeCell ref="B55:C55"/>
    <mergeCell ref="A46:B46"/>
    <mergeCell ref="B56:C56"/>
    <mergeCell ref="B61:C61"/>
    <mergeCell ref="B63:C63"/>
    <mergeCell ref="B66:C66"/>
    <mergeCell ref="H1:J1"/>
    <mergeCell ref="A2:I2"/>
    <mergeCell ref="A5:A7"/>
    <mergeCell ref="B5:B7"/>
    <mergeCell ref="C5:C7"/>
    <mergeCell ref="A4:J4"/>
    <mergeCell ref="G6:G7"/>
    <mergeCell ref="F5:I5"/>
    <mergeCell ref="J5:J7"/>
    <mergeCell ref="F6:F7"/>
    <mergeCell ref="B33:C33"/>
    <mergeCell ref="H6:I6"/>
    <mergeCell ref="B12:C12"/>
    <mergeCell ref="A13:D13"/>
    <mergeCell ref="A24:D24"/>
    <mergeCell ref="A27:C27"/>
    <mergeCell ref="B53:C53"/>
    <mergeCell ref="J24:J25"/>
    <mergeCell ref="D5:D7"/>
    <mergeCell ref="E5:E7"/>
    <mergeCell ref="A19:D19"/>
    <mergeCell ref="B9:C9"/>
    <mergeCell ref="A10:C10"/>
    <mergeCell ref="A11:B11"/>
    <mergeCell ref="A20:A22"/>
    <mergeCell ref="C20:C22"/>
    <mergeCell ref="B51:C51"/>
    <mergeCell ref="A59:A60"/>
    <mergeCell ref="C30:C32"/>
    <mergeCell ref="A29:C29"/>
    <mergeCell ref="A44:C44"/>
    <mergeCell ref="A34:C34"/>
    <mergeCell ref="B38:C38"/>
    <mergeCell ref="A39:C39"/>
    <mergeCell ref="A30:A32"/>
    <mergeCell ref="A35:A37"/>
  </mergeCells>
  <printOptions/>
  <pageMargins left="0.7086614173228347" right="0.31496062992125984" top="0.3937007874015748" bottom="0.3937007874015748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Moszczyńska Ewa</dc:creator>
  <cp:keywords/>
  <dc:description/>
  <cp:lastModifiedBy>ewam</cp:lastModifiedBy>
  <cp:lastPrinted>2013-09-30T11:17:25Z</cp:lastPrinted>
  <dcterms:created xsi:type="dcterms:W3CDTF">2010-10-28T17:05:29Z</dcterms:created>
  <dcterms:modified xsi:type="dcterms:W3CDTF">2013-11-05T06:57:40Z</dcterms:modified>
  <cp:category/>
  <cp:version/>
  <cp:contentType/>
  <cp:contentStatus/>
</cp:coreProperties>
</file>