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25"/>
  </bookViews>
  <sheets>
    <sheet name="Arkusz1" sheetId="1" r:id="rId1"/>
    <sheet name="Arkusz2" sheetId="2" r:id="rId2"/>
    <sheet name="Arkusz3" sheetId="3" r:id="rId3"/>
  </sheets>
  <definedNames>
    <definedName name="bookmark8" localSheetId="0">Arkusz1!#REF!</definedName>
    <definedName name="bookmark9" localSheetId="0">Arkusz1!$A$3</definedName>
    <definedName name="_xlnm.Print_Titles" localSheetId="0">Arkusz1!$5:$7</definedName>
  </definedNames>
  <calcPr calcId="124519"/>
</workbook>
</file>

<file path=xl/calcChain.xml><?xml version="1.0" encoding="utf-8"?>
<calcChain xmlns="http://schemas.openxmlformats.org/spreadsheetml/2006/main">
  <c r="F32" i="1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7"/>
  <c r="X21"/>
  <c r="W21"/>
  <c r="V21"/>
  <c r="U21"/>
  <c r="T21"/>
  <c r="S21"/>
  <c r="R21"/>
  <c r="Q21"/>
  <c r="P21"/>
  <c r="O21"/>
  <c r="N21"/>
  <c r="M21"/>
  <c r="L21"/>
  <c r="X19"/>
  <c r="X9" s="1"/>
  <c r="W19"/>
  <c r="V19"/>
  <c r="U19"/>
  <c r="T19"/>
  <c r="S19"/>
  <c r="R19"/>
  <c r="Q19"/>
  <c r="P19"/>
  <c r="O19"/>
  <c r="N19"/>
  <c r="M19"/>
  <c r="L19"/>
  <c r="L9" s="1"/>
  <c r="X12"/>
  <c r="W12"/>
  <c r="V12"/>
  <c r="U12"/>
  <c r="T12"/>
  <c r="S12"/>
  <c r="R12"/>
  <c r="Q12"/>
  <c r="P12"/>
  <c r="O12"/>
  <c r="O9" s="1"/>
  <c r="N12"/>
  <c r="N9" s="1"/>
  <c r="M12"/>
  <c r="L12"/>
  <c r="R11"/>
  <c r="N11"/>
  <c r="V10"/>
  <c r="N10"/>
  <c r="V9"/>
  <c r="P9"/>
  <c r="Y21"/>
  <c r="K21"/>
  <c r="J21"/>
  <c r="I21"/>
  <c r="H21"/>
  <c r="G21"/>
  <c r="F33"/>
  <c r="F31"/>
  <c r="F30"/>
  <c r="F29"/>
  <c r="F28"/>
  <c r="Y19"/>
  <c r="K19"/>
  <c r="J19"/>
  <c r="I19"/>
  <c r="I18" s="1"/>
  <c r="H19"/>
  <c r="G19"/>
  <c r="G15"/>
  <c r="Y12"/>
  <c r="K12"/>
  <c r="K11" s="1"/>
  <c r="J12"/>
  <c r="I12"/>
  <c r="H12"/>
  <c r="H9" s="1"/>
  <c r="G12"/>
  <c r="F27"/>
  <c r="F26"/>
  <c r="F25"/>
  <c r="F24"/>
  <c r="F23"/>
  <c r="F22"/>
  <c r="F20"/>
  <c r="F19" s="1"/>
  <c r="F16"/>
  <c r="F14"/>
  <c r="F12" s="1"/>
  <c r="F13"/>
  <c r="F21" l="1"/>
  <c r="N18"/>
  <c r="R18"/>
  <c r="V18"/>
  <c r="Q18"/>
  <c r="R10"/>
  <c r="F15"/>
  <c r="F10" s="1"/>
  <c r="M9"/>
  <c r="Q9"/>
  <c r="U9"/>
  <c r="W9"/>
  <c r="G11"/>
  <c r="M18"/>
  <c r="U18"/>
  <c r="V11"/>
  <c r="V8" s="1"/>
  <c r="M10"/>
  <c r="Q10"/>
  <c r="U10"/>
  <c r="L10"/>
  <c r="P10"/>
  <c r="T10"/>
  <c r="X10"/>
  <c r="P18"/>
  <c r="T18"/>
  <c r="O10"/>
  <c r="S10"/>
  <c r="W10"/>
  <c r="O18"/>
  <c r="S18"/>
  <c r="T9"/>
  <c r="R8"/>
  <c r="L18"/>
  <c r="X18"/>
  <c r="S9"/>
  <c r="N8"/>
  <c r="W18"/>
  <c r="R9"/>
  <c r="P11"/>
  <c r="L11"/>
  <c r="L8" s="1"/>
  <c r="T11"/>
  <c r="X11"/>
  <c r="X8" s="1"/>
  <c r="O11"/>
  <c r="S11"/>
  <c r="S8" s="1"/>
  <c r="W11"/>
  <c r="W8" s="1"/>
  <c r="M11"/>
  <c r="Q11"/>
  <c r="U11"/>
  <c r="U8" s="1"/>
  <c r="Y11"/>
  <c r="H11"/>
  <c r="Y9"/>
  <c r="G18"/>
  <c r="K18"/>
  <c r="K8" s="1"/>
  <c r="H10"/>
  <c r="Y10"/>
  <c r="J18"/>
  <c r="H18"/>
  <c r="Y18"/>
  <c r="G10"/>
  <c r="K10"/>
  <c r="J10"/>
  <c r="I10"/>
  <c r="F18"/>
  <c r="F9"/>
  <c r="J11"/>
  <c r="G9"/>
  <c r="K9"/>
  <c r="I11"/>
  <c r="I8" s="1"/>
  <c r="J9"/>
  <c r="I9"/>
  <c r="F11"/>
  <c r="Q8" l="1"/>
  <c r="P8"/>
  <c r="G8"/>
  <c r="M8"/>
  <c r="H8"/>
  <c r="T8"/>
  <c r="O8"/>
  <c r="Y8"/>
  <c r="J8"/>
  <c r="F8"/>
</calcChain>
</file>

<file path=xl/sharedStrings.xml><?xml version="1.0" encoding="utf-8"?>
<sst xmlns="http://schemas.openxmlformats.org/spreadsheetml/2006/main" count="81" uniqueCount="62">
  <si>
    <t>Lp</t>
  </si>
  <si>
    <t>Nazwa i cel</t>
  </si>
  <si>
    <t>Jednostka odpowiedzialna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</si>
  <si>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</si>
  <si>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</si>
  <si>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</si>
  <si>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</si>
  <si>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</si>
  <si>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</si>
  <si>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l.a</t>
  </si>
  <si>
    <t>■ wydatki bieżące</t>
  </si>
  <si>
    <t>l.b</t>
  </si>
  <si>
    <t>■ wydatki majątkowe</t>
  </si>
  <si>
    <t>1.1.</t>
  </si>
  <si>
    <t>1.1.1.</t>
  </si>
  <si>
    <t>1.1.1.1</t>
  </si>
  <si>
    <t>1.1.1.2</t>
  </si>
  <si>
    <t>1.1.2.</t>
  </si>
  <si>
    <t>1.1.2.1</t>
  </si>
  <si>
    <t>1.2.</t>
  </si>
  <si>
    <t>1.2.1.</t>
  </si>
  <si>
    <t>1.2.1.1</t>
  </si>
  <si>
    <t>Wydatki na programy, projekty lub zadania pozostałe (inne niż wymienione w pkt 1.1 i 1.2) , z tego:</t>
  </si>
  <si>
    <t>1.3.2</t>
  </si>
  <si>
    <t>1.3.2.1</t>
  </si>
  <si>
    <t>Modernizacja i rozbudowa regionalnego systemu informacji turystycznej - Usprawnienie systemu informacji turystycznej</t>
  </si>
  <si>
    <t>UM</t>
  </si>
  <si>
    <t>Limity wydatków w poszczególnych latach (wszystkie lata)</t>
  </si>
  <si>
    <t xml:space="preserve">Wielostronny Partnerski Projekt Szkół, Projekt COMENIUS ART..vs.Evil - Wymiana doświadczeń oraz aktywizacja uczniów i nauczycieli </t>
  </si>
  <si>
    <t>UM - G1</t>
  </si>
  <si>
    <t>nakłady poniesione do 2013</t>
  </si>
  <si>
    <t>Konserwacja i remont oświetlenia ulicznego (01.01.2013- 31.12 2014) - Zwiększenie i zapewnienie bezpieczeństwa mieszkańców</t>
  </si>
  <si>
    <t>Budowa drogi do terenów na zapleczu ul. Barlickiego wraz z budową parkingu - Skomunikowanie obiektów usługowych</t>
  </si>
  <si>
    <t>Budowa drogi dojazdowej wraz z parkingiem do działki nr 185/44 w obrębie 10 (do budowanego sądu przy ul. Kopernika - Sobieskiego)  - Skomunikowanie obiektów usługowych</t>
  </si>
  <si>
    <t>Budowa ekranów zabezpieczających mieszkańców Al. Jana Pawła II (obwodnica północna) przed hałasem - Zabezpieczenie mieszkańców przed hałasem ulicznym</t>
  </si>
  <si>
    <t>Budowa przedłużenia ulicy Zielonej (od Zielonej do Piastowskiej i Dobrawy) I etap do ul. Piastowskiej (droga i parking przy kościele na os. Ostródzkim) - Usprawnienie komunikacji w osiedlu</t>
  </si>
  <si>
    <t>Budowa sali gimnastycznej przy Gimnazjum nr 1 - Dostosowanie obiektów do przepisów p.poż.</t>
  </si>
  <si>
    <t>Budowa sieci kanalizacji deszczowej w ulicy Nowomiejskiej - Poprawa gospodarki wodami opadowymi</t>
  </si>
  <si>
    <t>Budowa sieci wodociągowej i kanalizacji sanitarnej z przepompownią dla działek przy ul. Sosnowej i Świerkowej - Poprawa gospodarki wodno - kanalizacyjnej na terenie miasta</t>
  </si>
  <si>
    <t>Budowa ul. Dobrawy i Mieszka - Poprawa stanu dróg</t>
  </si>
  <si>
    <t>Modernizacja budynku Przedszkola nr 5 przy ul. Andersa 8a - dostosowujące budynek do wymogów p. poż. - Dostosowanie obiektw do przepisów p. poż.</t>
  </si>
  <si>
    <t>Modernizacja budynku Przedszkola nr 6 przy ul. Wiejskiej 3 - dostosowujące budynek do wymogów p. poż. - Dostosowanie obiektów do przepisów p. poż.</t>
  </si>
  <si>
    <t>Modernizacja ul.Barlickiego - skomunikowanie istniejącej zabudowy z obwodnicą północną - Skomunikowanie istniejącej zabudowy z obwodnicą północną</t>
  </si>
  <si>
    <t>Zagospodarowanie terenu wokół Gimnazjum nr 2 (dostosowanie do wymogów p.poż. - droga) - Dostosowanie obiektów do przepisów p.poż.</t>
  </si>
  <si>
    <t>1.3.2.7</t>
  </si>
  <si>
    <t>Wydatki na programy, projekty lub zadania związane z programami realizowanymi z udziałem środków, o których mowa w art. 5 ust. 1 pkt 2 i 3 z tego:</t>
  </si>
  <si>
    <r>
      <t xml:space="preserve">Wydatki na przedsięwzięcia - ogółem (1.1.+1.2.+1.3) </t>
    </r>
    <r>
      <rPr>
        <b/>
        <i/>
        <sz val="10"/>
        <color rgb="FF000000"/>
        <rFont val="Times New Roman"/>
        <family val="1"/>
        <charset val="238"/>
      </rPr>
      <t>z</t>
    </r>
    <r>
      <rPr>
        <b/>
        <sz val="10"/>
        <color rgb="FF000000"/>
        <rFont val="Times New Roman"/>
        <family val="1"/>
        <charset val="238"/>
      </rPr>
      <t xml:space="preserve"> tego:</t>
    </r>
  </si>
  <si>
    <t>1.3.2.2</t>
  </si>
  <si>
    <t>1.3.2.3</t>
  </si>
  <si>
    <t>1.3.2.4</t>
  </si>
  <si>
    <t>1.3.2.5</t>
  </si>
  <si>
    <t>1.3.2.6</t>
  </si>
  <si>
    <t>1.3.2.8</t>
  </si>
  <si>
    <t>1.3.2.9</t>
  </si>
  <si>
    <t>1.3.2.10</t>
  </si>
  <si>
    <t>1.3.2.11</t>
  </si>
  <si>
    <t>Wykaz przedsięwzięć Miasta Iławy na lata 2013 - 2029</t>
  </si>
  <si>
    <t>1.1.2.2</t>
  </si>
  <si>
    <t>1.3.2.12</t>
  </si>
  <si>
    <t>Budowa Portu Śródlądowego - "Przebudowa ul.Chodkiewicza wraz z jej włączeniem w ul. Mazurską oraz budowa miejsc postojowych, odwodnienia i oświetlenia" cel: poprawa komunikacji w obrębie Portu</t>
  </si>
  <si>
    <t>Budowa placu zabaw przy ul. Chełmińskiej - Poprawa jakości spędzania wolnego czasu dzieci i modzieży</t>
  </si>
  <si>
    <t>Zał. Nr 2 do Uchwały Rady Miejskiej w Iławie Nr XLIII/424/13 z dnia 30.10.2013 r.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</si>
</sst>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9.5"/>
      <color theme="1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7" fillId="0" borderId="0" xfId="0" applyFont="1"/>
    <xf numFmtId="4" fontId="4" fillId="2" borderId="1" xfId="0" applyNumberFormat="1" applyFont="1" applyFill="1" applyBorder="1" applyAlignment="1">
      <alignment vertical="center" wrapText="1"/>
    </xf>
    <xf numFmtId="0" fontId="9" fillId="0" borderId="0" xfId="0" applyFont="1"/>
    <xf numFmtId="4" fontId="5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0" borderId="7" xfId="0" applyNumberFormat="1" applyFont="1" applyFill="1" applyBorder="1" applyAlignment="1" applyProtection="1">
      <alignment vertical="center" wrapText="1"/>
      <protection locked="0"/>
    </xf>
    <xf numFmtId="49" fontId="12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9" xfId="0" applyNumberFormat="1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6" borderId="1" xfId="0" applyNumberFormat="1" applyFont="1" applyFill="1" applyBorder="1" applyAlignment="1">
      <alignment horizontal="righ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right" vertical="center" wrapText="1"/>
    </xf>
    <xf numFmtId="0" fontId="8" fillId="7" borderId="25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right" vertical="center" wrapText="1"/>
    </xf>
    <xf numFmtId="0" fontId="6" fillId="6" borderId="25" xfId="0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wrapText="1"/>
    </xf>
    <xf numFmtId="49" fontId="12" fillId="0" borderId="12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0" fontId="8" fillId="7" borderId="23" xfId="0" applyFont="1" applyFill="1" applyBorder="1" applyAlignment="1">
      <alignment horizontal="center" vertical="center" wrapText="1"/>
    </xf>
    <xf numFmtId="4" fontId="8" fillId="7" borderId="6" xfId="0" applyNumberFormat="1" applyFont="1" applyFill="1" applyBorder="1" applyAlignment="1">
      <alignment horizontal="right" vertical="center" wrapText="1"/>
    </xf>
    <xf numFmtId="4" fontId="8" fillId="7" borderId="24" xfId="0" applyNumberFormat="1" applyFont="1" applyFill="1" applyBorder="1" applyAlignment="1">
      <alignment horizontal="right" vertical="center" wrapText="1"/>
    </xf>
    <xf numFmtId="0" fontId="6" fillId="6" borderId="18" xfId="0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right" vertical="center" wrapText="1"/>
    </xf>
    <xf numFmtId="4" fontId="6" fillId="6" borderId="20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right" vertical="center"/>
    </xf>
    <xf numFmtId="4" fontId="5" fillId="5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9" fontId="1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vertical="center" wrapText="1"/>
    </xf>
    <xf numFmtId="0" fontId="6" fillId="6" borderId="32" xfId="0" applyFont="1" applyFill="1" applyBorder="1" applyAlignment="1">
      <alignment vertical="center" wrapText="1"/>
    </xf>
    <xf numFmtId="0" fontId="6" fillId="6" borderId="33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top" wrapText="1"/>
    </xf>
    <xf numFmtId="0" fontId="8" fillId="7" borderId="12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>
      <pane ySplit="6" topLeftCell="A7" activePane="bottomLeft" state="frozen"/>
      <selection pane="bottomLeft" activeCell="F1" sqref="F1"/>
    </sheetView>
  </sheetViews>
  <sheetFormatPr defaultRowHeight="15"/>
  <cols>
    <col min="1" max="1" width="7" style="1" customWidth="1"/>
    <col min="2" max="2" width="36.875" style="1" customWidth="1"/>
    <col min="3" max="3" width="7.5" style="1" customWidth="1"/>
    <col min="4" max="4" width="5.625" style="1" customWidth="1"/>
    <col min="5" max="5" width="6.125" style="1" customWidth="1"/>
    <col min="6" max="6" width="11.625" style="1" customWidth="1"/>
    <col min="7" max="7" width="10.125" style="1" hidden="1" customWidth="1"/>
    <col min="8" max="8" width="10.375" style="1" customWidth="1"/>
    <col min="9" max="9" width="10.75" style="1" customWidth="1"/>
    <col min="10" max="10" width="10.25" style="1" customWidth="1"/>
    <col min="11" max="11" width="10.75" style="1" customWidth="1"/>
    <col min="12" max="24" width="6.625" style="1" customWidth="1"/>
    <col min="25" max="25" width="10.75" style="1" customWidth="1"/>
    <col min="26" max="16384" width="9" style="1"/>
  </cols>
  <sheetData>
    <row r="1" spans="1:25" ht="30" customHeight="1">
      <c r="J1" s="95" t="s">
        <v>61</v>
      </c>
      <c r="K1" s="95"/>
      <c r="L1" s="9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3" spans="1:25" ht="20.25">
      <c r="A3" s="96" t="s">
        <v>56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5.75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31.5" customHeight="1">
      <c r="A5" s="71" t="s">
        <v>0</v>
      </c>
      <c r="B5" s="73" t="s">
        <v>1</v>
      </c>
      <c r="C5" s="75" t="s">
        <v>2</v>
      </c>
      <c r="D5" s="73" t="s">
        <v>3</v>
      </c>
      <c r="E5" s="73"/>
      <c r="F5" s="73" t="s">
        <v>4</v>
      </c>
      <c r="G5" s="90" t="s">
        <v>30</v>
      </c>
      <c r="H5" s="92" t="s">
        <v>27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4"/>
      <c r="Y5" s="88" t="s">
        <v>5</v>
      </c>
    </row>
    <row r="6" spans="1:25" ht="28.5" customHeight="1" thickBot="1">
      <c r="A6" s="72"/>
      <c r="B6" s="74"/>
      <c r="C6" s="76"/>
      <c r="D6" s="20" t="s">
        <v>6</v>
      </c>
      <c r="E6" s="20" t="s">
        <v>7</v>
      </c>
      <c r="F6" s="74"/>
      <c r="G6" s="91"/>
      <c r="H6" s="20">
        <v>2013</v>
      </c>
      <c r="I6" s="20">
        <v>2014</v>
      </c>
      <c r="J6" s="20">
        <v>2015</v>
      </c>
      <c r="K6" s="20">
        <v>2016</v>
      </c>
      <c r="L6" s="41">
        <v>2017</v>
      </c>
      <c r="M6" s="41">
        <v>2018</v>
      </c>
      <c r="N6" s="41">
        <v>2019</v>
      </c>
      <c r="O6" s="41">
        <v>2020</v>
      </c>
      <c r="P6" s="41">
        <v>2021</v>
      </c>
      <c r="Q6" s="41">
        <v>2022</v>
      </c>
      <c r="R6" s="41">
        <v>2023</v>
      </c>
      <c r="S6" s="41">
        <v>2024</v>
      </c>
      <c r="T6" s="41">
        <v>2025</v>
      </c>
      <c r="U6" s="41">
        <v>2026</v>
      </c>
      <c r="V6" s="41">
        <v>2027</v>
      </c>
      <c r="W6" s="41">
        <v>2028</v>
      </c>
      <c r="X6" s="41">
        <v>2029</v>
      </c>
      <c r="Y6" s="89"/>
    </row>
    <row r="7" spans="1:25" ht="15.75" thickBot="1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4"/>
      <c r="H7" s="25">
        <v>7</v>
      </c>
      <c r="I7" s="25">
        <v>8</v>
      </c>
      <c r="J7" s="25">
        <v>9</v>
      </c>
      <c r="K7" s="25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  <c r="Y7" s="26">
        <v>24</v>
      </c>
    </row>
    <row r="8" spans="1:25" s="6" customFormat="1" ht="24.75" customHeight="1" thickBot="1">
      <c r="A8" s="54" t="s">
        <v>8</v>
      </c>
      <c r="B8" s="77" t="s">
        <v>46</v>
      </c>
      <c r="C8" s="78"/>
      <c r="D8" s="78"/>
      <c r="E8" s="79"/>
      <c r="F8" s="55">
        <f>F11+F18</f>
        <v>20550446.130000003</v>
      </c>
      <c r="G8" s="55">
        <f t="shared" ref="G8:Y8" si="0">G11+G18</f>
        <v>1207755.1399999999</v>
      </c>
      <c r="H8" s="55">
        <f t="shared" si="0"/>
        <v>4771605</v>
      </c>
      <c r="I8" s="55">
        <f t="shared" si="0"/>
        <v>4706528</v>
      </c>
      <c r="J8" s="55">
        <f t="shared" si="0"/>
        <v>6719845</v>
      </c>
      <c r="K8" s="55">
        <f t="shared" si="0"/>
        <v>1800000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0</v>
      </c>
      <c r="R8" s="55">
        <f t="shared" si="0"/>
        <v>0</v>
      </c>
      <c r="S8" s="55">
        <f t="shared" si="0"/>
        <v>0</v>
      </c>
      <c r="T8" s="55">
        <f t="shared" si="0"/>
        <v>0</v>
      </c>
      <c r="U8" s="55">
        <f t="shared" si="0"/>
        <v>0</v>
      </c>
      <c r="V8" s="55">
        <f t="shared" si="0"/>
        <v>0</v>
      </c>
      <c r="W8" s="55">
        <f t="shared" si="0"/>
        <v>0</v>
      </c>
      <c r="X8" s="55">
        <f t="shared" si="0"/>
        <v>0</v>
      </c>
      <c r="Y8" s="56">
        <f t="shared" si="0"/>
        <v>15132278</v>
      </c>
    </row>
    <row r="9" spans="1:25" s="8" customFormat="1">
      <c r="A9" s="51" t="s">
        <v>9</v>
      </c>
      <c r="B9" s="80" t="s">
        <v>10</v>
      </c>
      <c r="C9" s="80"/>
      <c r="D9" s="80"/>
      <c r="E9" s="80"/>
      <c r="F9" s="52">
        <f>F12+F19</f>
        <v>847689.76</v>
      </c>
      <c r="G9" s="52">
        <f t="shared" ref="G9:Y9" si="1">G12+G19</f>
        <v>33039.759999999995</v>
      </c>
      <c r="H9" s="52">
        <f t="shared" si="1"/>
        <v>428650</v>
      </c>
      <c r="I9" s="52">
        <f t="shared" si="1"/>
        <v>386000</v>
      </c>
      <c r="J9" s="52">
        <f t="shared" si="1"/>
        <v>0</v>
      </c>
      <c r="K9" s="52">
        <f t="shared" si="1"/>
        <v>0</v>
      </c>
      <c r="L9" s="52">
        <f t="shared" si="1"/>
        <v>0</v>
      </c>
      <c r="M9" s="52">
        <f t="shared" si="1"/>
        <v>0</v>
      </c>
      <c r="N9" s="52">
        <f t="shared" si="1"/>
        <v>0</v>
      </c>
      <c r="O9" s="52">
        <f t="shared" si="1"/>
        <v>0</v>
      </c>
      <c r="P9" s="52">
        <f t="shared" si="1"/>
        <v>0</v>
      </c>
      <c r="Q9" s="52">
        <f t="shared" si="1"/>
        <v>0</v>
      </c>
      <c r="R9" s="52">
        <f t="shared" si="1"/>
        <v>0</v>
      </c>
      <c r="S9" s="52">
        <f t="shared" si="1"/>
        <v>0</v>
      </c>
      <c r="T9" s="52">
        <f t="shared" si="1"/>
        <v>0</v>
      </c>
      <c r="U9" s="52">
        <f t="shared" si="1"/>
        <v>0</v>
      </c>
      <c r="V9" s="52">
        <f t="shared" si="1"/>
        <v>0</v>
      </c>
      <c r="W9" s="52">
        <f t="shared" si="1"/>
        <v>0</v>
      </c>
      <c r="X9" s="52">
        <f t="shared" si="1"/>
        <v>0</v>
      </c>
      <c r="Y9" s="53">
        <f t="shared" si="1"/>
        <v>811150</v>
      </c>
    </row>
    <row r="10" spans="1:25" s="8" customFormat="1">
      <c r="A10" s="31" t="s">
        <v>11</v>
      </c>
      <c r="B10" s="67" t="s">
        <v>12</v>
      </c>
      <c r="C10" s="67"/>
      <c r="D10" s="67"/>
      <c r="E10" s="67"/>
      <c r="F10" s="19">
        <f>F15+F21</f>
        <v>19702756.370000001</v>
      </c>
      <c r="G10" s="19">
        <f t="shared" ref="G10:Y10" si="2">G15+G21</f>
        <v>1174715.3799999999</v>
      </c>
      <c r="H10" s="19">
        <f t="shared" si="2"/>
        <v>4342955</v>
      </c>
      <c r="I10" s="19">
        <f t="shared" si="2"/>
        <v>4320528</v>
      </c>
      <c r="J10" s="19">
        <f t="shared" si="2"/>
        <v>6719845</v>
      </c>
      <c r="K10" s="19">
        <f t="shared" si="2"/>
        <v>1800000</v>
      </c>
      <c r="L10" s="19">
        <f t="shared" si="2"/>
        <v>0</v>
      </c>
      <c r="M10" s="19">
        <f t="shared" si="2"/>
        <v>0</v>
      </c>
      <c r="N10" s="19">
        <f t="shared" si="2"/>
        <v>0</v>
      </c>
      <c r="O10" s="19">
        <f t="shared" si="2"/>
        <v>0</v>
      </c>
      <c r="P10" s="19">
        <f t="shared" si="2"/>
        <v>0</v>
      </c>
      <c r="Q10" s="19">
        <f t="shared" si="2"/>
        <v>0</v>
      </c>
      <c r="R10" s="19">
        <f t="shared" si="2"/>
        <v>0</v>
      </c>
      <c r="S10" s="19">
        <f t="shared" si="2"/>
        <v>0</v>
      </c>
      <c r="T10" s="19">
        <f t="shared" si="2"/>
        <v>0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2"/>
        <v>0</v>
      </c>
      <c r="Y10" s="32">
        <f t="shared" si="2"/>
        <v>14321128</v>
      </c>
    </row>
    <row r="11" spans="1:25" s="6" customFormat="1" ht="41.25" customHeight="1">
      <c r="A11" s="33" t="s">
        <v>13</v>
      </c>
      <c r="B11" s="68" t="s">
        <v>45</v>
      </c>
      <c r="C11" s="69"/>
      <c r="D11" s="69"/>
      <c r="E11" s="70"/>
      <c r="F11" s="17">
        <f>F12+F15</f>
        <v>3232251.75</v>
      </c>
      <c r="G11" s="17">
        <f t="shared" ref="G11:Y11" si="3">G12+G15</f>
        <v>33039.759999999995</v>
      </c>
      <c r="H11" s="17">
        <f t="shared" si="3"/>
        <v>1080100</v>
      </c>
      <c r="I11" s="17">
        <f t="shared" si="3"/>
        <v>774399</v>
      </c>
      <c r="J11" s="17">
        <f t="shared" si="3"/>
        <v>0</v>
      </c>
      <c r="K11" s="17">
        <f t="shared" si="3"/>
        <v>0</v>
      </c>
      <c r="L11" s="17">
        <f t="shared" ref="L11:X11" si="4">L12+L15</f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>
        <f t="shared" si="4"/>
        <v>0</v>
      </c>
      <c r="X11" s="17">
        <f t="shared" si="4"/>
        <v>0</v>
      </c>
      <c r="Y11" s="34">
        <f t="shared" si="3"/>
        <v>925999</v>
      </c>
    </row>
    <row r="12" spans="1:25" s="8" customFormat="1">
      <c r="A12" s="29" t="s">
        <v>14</v>
      </c>
      <c r="B12" s="81" t="s">
        <v>10</v>
      </c>
      <c r="C12" s="82"/>
      <c r="D12" s="82"/>
      <c r="E12" s="83"/>
      <c r="F12" s="18">
        <f>SUM(F13:F14)</f>
        <v>109539.76</v>
      </c>
      <c r="G12" s="18">
        <f t="shared" ref="G12:Y12" si="5">SUM(G13:G14)</f>
        <v>33039.759999999995</v>
      </c>
      <c r="H12" s="18">
        <f t="shared" si="5"/>
        <v>64500</v>
      </c>
      <c r="I12" s="18">
        <f t="shared" si="5"/>
        <v>12000</v>
      </c>
      <c r="J12" s="18">
        <f t="shared" si="5"/>
        <v>0</v>
      </c>
      <c r="K12" s="18">
        <f t="shared" si="5"/>
        <v>0</v>
      </c>
      <c r="L12" s="18">
        <f t="shared" ref="L12:X12" si="6">SUM(L13:L14)</f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18">
        <f t="shared" si="6"/>
        <v>0</v>
      </c>
      <c r="Q12" s="18">
        <f t="shared" si="6"/>
        <v>0</v>
      </c>
      <c r="R12" s="18">
        <f t="shared" si="6"/>
        <v>0</v>
      </c>
      <c r="S12" s="18">
        <f t="shared" si="6"/>
        <v>0</v>
      </c>
      <c r="T12" s="18">
        <f t="shared" si="6"/>
        <v>0</v>
      </c>
      <c r="U12" s="18">
        <f t="shared" si="6"/>
        <v>0</v>
      </c>
      <c r="V12" s="18">
        <f t="shared" si="6"/>
        <v>0</v>
      </c>
      <c r="W12" s="18">
        <f t="shared" si="6"/>
        <v>0</v>
      </c>
      <c r="X12" s="18">
        <f t="shared" si="6"/>
        <v>0</v>
      </c>
      <c r="Y12" s="30">
        <f t="shared" si="5"/>
        <v>73000</v>
      </c>
    </row>
    <row r="13" spans="1:25" ht="38.25">
      <c r="A13" s="35" t="s">
        <v>15</v>
      </c>
      <c r="B13" s="11" t="s">
        <v>25</v>
      </c>
      <c r="C13" s="4" t="s">
        <v>26</v>
      </c>
      <c r="D13" s="4">
        <v>2010</v>
      </c>
      <c r="E13" s="4">
        <v>2013</v>
      </c>
      <c r="F13" s="2">
        <f>SUM(G13:K13)</f>
        <v>29539.759999999998</v>
      </c>
      <c r="G13" s="3">
        <v>26039.759999999998</v>
      </c>
      <c r="H13" s="2">
        <v>3500</v>
      </c>
      <c r="I13" s="2"/>
      <c r="J13" s="2"/>
      <c r="K13" s="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36">
        <v>0</v>
      </c>
    </row>
    <row r="14" spans="1:25" ht="38.25">
      <c r="A14" s="35" t="s">
        <v>16</v>
      </c>
      <c r="B14" s="11" t="s">
        <v>28</v>
      </c>
      <c r="C14" s="4" t="s">
        <v>29</v>
      </c>
      <c r="D14" s="4">
        <v>2012</v>
      </c>
      <c r="E14" s="4">
        <v>2014</v>
      </c>
      <c r="F14" s="2">
        <f>SUM(G14:K14)</f>
        <v>80000</v>
      </c>
      <c r="G14" s="3">
        <v>7000</v>
      </c>
      <c r="H14" s="2">
        <v>61000</v>
      </c>
      <c r="I14" s="2">
        <v>12000</v>
      </c>
      <c r="J14" s="2"/>
      <c r="K14" s="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6">
        <v>73000</v>
      </c>
    </row>
    <row r="15" spans="1:25" s="8" customFormat="1">
      <c r="A15" s="31" t="s">
        <v>17</v>
      </c>
      <c r="B15" s="67" t="s">
        <v>12</v>
      </c>
      <c r="C15" s="67"/>
      <c r="D15" s="67"/>
      <c r="E15" s="67"/>
      <c r="F15" s="19">
        <f>F16+F17</f>
        <v>3122711.99</v>
      </c>
      <c r="G15" s="19">
        <f t="shared" ref="G15" si="7">G16</f>
        <v>0</v>
      </c>
      <c r="H15" s="19">
        <f t="shared" ref="H15:Y15" si="8">H16+H17</f>
        <v>1015600</v>
      </c>
      <c r="I15" s="19">
        <f t="shared" si="8"/>
        <v>762399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>
        <f t="shared" si="8"/>
        <v>0</v>
      </c>
      <c r="V15" s="19">
        <f t="shared" si="8"/>
        <v>0</v>
      </c>
      <c r="W15" s="19">
        <f t="shared" si="8"/>
        <v>0</v>
      </c>
      <c r="X15" s="19">
        <f t="shared" si="8"/>
        <v>0</v>
      </c>
      <c r="Y15" s="19">
        <f t="shared" si="8"/>
        <v>852999</v>
      </c>
    </row>
    <row r="16" spans="1:25" ht="63.75">
      <c r="A16" s="35" t="s">
        <v>18</v>
      </c>
      <c r="B16" s="11" t="s">
        <v>59</v>
      </c>
      <c r="C16" s="4" t="s">
        <v>26</v>
      </c>
      <c r="D16" s="4">
        <v>2013</v>
      </c>
      <c r="E16" s="4">
        <v>2014</v>
      </c>
      <c r="F16" s="2">
        <f>SUM(G16:K16)</f>
        <v>947999</v>
      </c>
      <c r="G16" s="3"/>
      <c r="H16" s="2">
        <v>185600</v>
      </c>
      <c r="I16" s="2">
        <v>762399</v>
      </c>
      <c r="J16" s="2"/>
      <c r="K16" s="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36">
        <v>852999</v>
      </c>
    </row>
    <row r="17" spans="1:25" ht="38.25">
      <c r="A17" s="57" t="s">
        <v>57</v>
      </c>
      <c r="B17" s="46" t="s">
        <v>43</v>
      </c>
      <c r="C17" s="4" t="s">
        <v>26</v>
      </c>
      <c r="D17" s="10">
        <v>2007</v>
      </c>
      <c r="E17" s="10">
        <v>2013</v>
      </c>
      <c r="F17" s="47">
        <f t="shared" ref="F17" si="9">SUM(G17:K17)</f>
        <v>2174712.9900000002</v>
      </c>
      <c r="G17" s="48">
        <v>1344712.99</v>
      </c>
      <c r="H17" s="47">
        <v>830000</v>
      </c>
      <c r="I17" s="47"/>
      <c r="J17" s="47"/>
      <c r="K17" s="47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>
        <v>0</v>
      </c>
    </row>
    <row r="18" spans="1:25" s="6" customFormat="1" ht="39" customHeight="1">
      <c r="A18" s="27" t="s">
        <v>19</v>
      </c>
      <c r="B18" s="84" t="s">
        <v>22</v>
      </c>
      <c r="C18" s="85"/>
      <c r="D18" s="85"/>
      <c r="E18" s="86"/>
      <c r="F18" s="21">
        <f>F19+F21</f>
        <v>17318194.380000003</v>
      </c>
      <c r="G18" s="21">
        <f t="shared" ref="G18:Y18" si="10">G19+G21</f>
        <v>1174715.3799999999</v>
      </c>
      <c r="H18" s="21">
        <f t="shared" si="10"/>
        <v>3691505</v>
      </c>
      <c r="I18" s="21">
        <f t="shared" si="10"/>
        <v>3932129</v>
      </c>
      <c r="J18" s="21">
        <f t="shared" si="10"/>
        <v>6719845</v>
      </c>
      <c r="K18" s="21">
        <f t="shared" si="10"/>
        <v>1800000</v>
      </c>
      <c r="L18" s="21">
        <f t="shared" ref="L18:X18" si="11">L19+L21</f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0</v>
      </c>
      <c r="U18" s="21">
        <f t="shared" si="11"/>
        <v>0</v>
      </c>
      <c r="V18" s="21">
        <f t="shared" si="11"/>
        <v>0</v>
      </c>
      <c r="W18" s="21">
        <f t="shared" si="11"/>
        <v>0</v>
      </c>
      <c r="X18" s="21">
        <f t="shared" si="11"/>
        <v>0</v>
      </c>
      <c r="Y18" s="28">
        <f t="shared" si="10"/>
        <v>14206279</v>
      </c>
    </row>
    <row r="19" spans="1:25" s="8" customFormat="1">
      <c r="A19" s="29" t="s">
        <v>20</v>
      </c>
      <c r="B19" s="87" t="s">
        <v>10</v>
      </c>
      <c r="C19" s="87"/>
      <c r="D19" s="87"/>
      <c r="E19" s="87"/>
      <c r="F19" s="18">
        <f>F20</f>
        <v>738150</v>
      </c>
      <c r="G19" s="18">
        <f t="shared" ref="G19:Y19" si="12">G20</f>
        <v>0</v>
      </c>
      <c r="H19" s="18">
        <f t="shared" si="12"/>
        <v>364150</v>
      </c>
      <c r="I19" s="18">
        <f t="shared" si="12"/>
        <v>374000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0</v>
      </c>
      <c r="U19" s="18">
        <f t="shared" si="12"/>
        <v>0</v>
      </c>
      <c r="V19" s="18">
        <f t="shared" si="12"/>
        <v>0</v>
      </c>
      <c r="W19" s="18">
        <f t="shared" si="12"/>
        <v>0</v>
      </c>
      <c r="X19" s="18">
        <f t="shared" si="12"/>
        <v>0</v>
      </c>
      <c r="Y19" s="30">
        <f t="shared" si="12"/>
        <v>738150</v>
      </c>
    </row>
    <row r="20" spans="1:25" ht="38.25">
      <c r="A20" s="35" t="s">
        <v>21</v>
      </c>
      <c r="B20" s="12" t="s">
        <v>31</v>
      </c>
      <c r="C20" s="4" t="s">
        <v>26</v>
      </c>
      <c r="D20" s="4">
        <v>2013</v>
      </c>
      <c r="E20" s="4">
        <v>2014</v>
      </c>
      <c r="F20" s="2">
        <f>SUM(G20:K20)</f>
        <v>738150</v>
      </c>
      <c r="G20" s="3"/>
      <c r="H20" s="7">
        <v>364150</v>
      </c>
      <c r="I20" s="2">
        <v>374000</v>
      </c>
      <c r="J20" s="2"/>
      <c r="K20" s="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7">
        <v>738150</v>
      </c>
    </row>
    <row r="21" spans="1:25" s="8" customFormat="1">
      <c r="A21" s="31" t="s">
        <v>23</v>
      </c>
      <c r="B21" s="67" t="s">
        <v>12</v>
      </c>
      <c r="C21" s="67"/>
      <c r="D21" s="67"/>
      <c r="E21" s="67"/>
      <c r="F21" s="19">
        <f t="shared" ref="F21:Y21" si="13">SUM(F22:F33)</f>
        <v>16580044.380000001</v>
      </c>
      <c r="G21" s="19">
        <f t="shared" si="13"/>
        <v>1174715.3799999999</v>
      </c>
      <c r="H21" s="19">
        <f t="shared" si="13"/>
        <v>3327355</v>
      </c>
      <c r="I21" s="19">
        <f t="shared" si="13"/>
        <v>3558129</v>
      </c>
      <c r="J21" s="19">
        <f t="shared" si="13"/>
        <v>6719845</v>
      </c>
      <c r="K21" s="19">
        <f t="shared" si="13"/>
        <v>1800000</v>
      </c>
      <c r="L21" s="19">
        <f t="shared" si="13"/>
        <v>0</v>
      </c>
      <c r="M21" s="19">
        <f t="shared" si="13"/>
        <v>0</v>
      </c>
      <c r="N21" s="19">
        <f t="shared" si="13"/>
        <v>0</v>
      </c>
      <c r="O21" s="19">
        <f t="shared" si="13"/>
        <v>0</v>
      </c>
      <c r="P21" s="19">
        <f t="shared" si="13"/>
        <v>0</v>
      </c>
      <c r="Q21" s="19">
        <f t="shared" si="13"/>
        <v>0</v>
      </c>
      <c r="R21" s="19">
        <f t="shared" si="13"/>
        <v>0</v>
      </c>
      <c r="S21" s="19">
        <f t="shared" si="13"/>
        <v>0</v>
      </c>
      <c r="T21" s="19">
        <f t="shared" si="13"/>
        <v>0</v>
      </c>
      <c r="U21" s="19">
        <f t="shared" si="13"/>
        <v>0</v>
      </c>
      <c r="V21" s="19">
        <f t="shared" si="13"/>
        <v>0</v>
      </c>
      <c r="W21" s="19">
        <f t="shared" si="13"/>
        <v>0</v>
      </c>
      <c r="X21" s="19">
        <f t="shared" si="13"/>
        <v>0</v>
      </c>
      <c r="Y21" s="32">
        <f t="shared" si="13"/>
        <v>13468129</v>
      </c>
    </row>
    <row r="22" spans="1:25" ht="38.25">
      <c r="A22" s="35" t="s">
        <v>24</v>
      </c>
      <c r="B22" s="13" t="s">
        <v>32</v>
      </c>
      <c r="C22" s="4" t="s">
        <v>26</v>
      </c>
      <c r="D22" s="4">
        <v>2009</v>
      </c>
      <c r="E22" s="4">
        <v>2013</v>
      </c>
      <c r="F22" s="2">
        <f t="shared" ref="F22:F29" si="14">SUM(G22:K22)</f>
        <v>960713</v>
      </c>
      <c r="G22" s="3">
        <v>237713</v>
      </c>
      <c r="H22" s="7">
        <v>723000</v>
      </c>
      <c r="I22" s="2"/>
      <c r="J22" s="2"/>
      <c r="K22" s="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7">
        <v>0</v>
      </c>
    </row>
    <row r="23" spans="1:25" ht="53.25" customHeight="1">
      <c r="A23" s="35" t="s">
        <v>47</v>
      </c>
      <c r="B23" s="13" t="s">
        <v>33</v>
      </c>
      <c r="C23" s="4" t="s">
        <v>26</v>
      </c>
      <c r="D23" s="4">
        <v>2014</v>
      </c>
      <c r="E23" s="4">
        <v>2015</v>
      </c>
      <c r="F23" s="2">
        <f t="shared" si="14"/>
        <v>350000</v>
      </c>
      <c r="G23" s="3"/>
      <c r="H23" s="7"/>
      <c r="I23" s="2">
        <v>50000</v>
      </c>
      <c r="J23" s="2">
        <v>300000</v>
      </c>
      <c r="K23" s="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37">
        <v>350000</v>
      </c>
    </row>
    <row r="24" spans="1:25" ht="51">
      <c r="A24" s="35" t="s">
        <v>48</v>
      </c>
      <c r="B24" s="13" t="s">
        <v>34</v>
      </c>
      <c r="C24" s="4" t="s">
        <v>26</v>
      </c>
      <c r="D24" s="4">
        <v>2012</v>
      </c>
      <c r="E24" s="4">
        <v>2015</v>
      </c>
      <c r="F24" s="2">
        <f t="shared" si="14"/>
        <v>1580000</v>
      </c>
      <c r="G24" s="3">
        <v>5000</v>
      </c>
      <c r="H24" s="7">
        <v>60000</v>
      </c>
      <c r="I24" s="2">
        <v>100000</v>
      </c>
      <c r="J24" s="2">
        <v>1415000</v>
      </c>
      <c r="K24" s="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37">
        <v>1575000</v>
      </c>
    </row>
    <row r="25" spans="1:25" ht="54" customHeight="1">
      <c r="A25" s="35" t="s">
        <v>49</v>
      </c>
      <c r="B25" s="13" t="s">
        <v>35</v>
      </c>
      <c r="C25" s="4" t="s">
        <v>26</v>
      </c>
      <c r="D25" s="4">
        <v>2011</v>
      </c>
      <c r="E25" s="4">
        <v>2015</v>
      </c>
      <c r="F25" s="2">
        <f t="shared" si="14"/>
        <v>2048279.99</v>
      </c>
      <c r="G25" s="3">
        <v>44279.99</v>
      </c>
      <c r="H25" s="7">
        <v>500000</v>
      </c>
      <c r="I25" s="2">
        <v>604000</v>
      </c>
      <c r="J25" s="2">
        <v>900000</v>
      </c>
      <c r="K25" s="2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37">
        <v>2004000</v>
      </c>
    </row>
    <row r="26" spans="1:25" ht="25.5">
      <c r="A26" s="35" t="s">
        <v>50</v>
      </c>
      <c r="B26" s="13" t="s">
        <v>36</v>
      </c>
      <c r="C26" s="4" t="s">
        <v>26</v>
      </c>
      <c r="D26" s="4">
        <v>2012</v>
      </c>
      <c r="E26" s="4">
        <v>2016</v>
      </c>
      <c r="F26" s="2">
        <f t="shared" si="14"/>
        <v>5260000</v>
      </c>
      <c r="G26" s="3">
        <v>10000</v>
      </c>
      <c r="H26" s="7">
        <v>50000</v>
      </c>
      <c r="I26" s="2">
        <v>2000000</v>
      </c>
      <c r="J26" s="2">
        <v>2000000</v>
      </c>
      <c r="K26" s="2">
        <v>1200000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37">
        <v>5250000</v>
      </c>
    </row>
    <row r="27" spans="1:25" ht="38.25">
      <c r="A27" s="35" t="s">
        <v>51</v>
      </c>
      <c r="B27" s="14" t="s">
        <v>37</v>
      </c>
      <c r="C27" s="4" t="s">
        <v>26</v>
      </c>
      <c r="D27" s="4">
        <v>2008</v>
      </c>
      <c r="E27" s="4">
        <v>2013</v>
      </c>
      <c r="F27" s="2">
        <f t="shared" si="14"/>
        <v>1240613.3999999999</v>
      </c>
      <c r="G27" s="3">
        <v>635613.4</v>
      </c>
      <c r="H27" s="7">
        <v>605000</v>
      </c>
      <c r="I27" s="2"/>
      <c r="J27" s="2"/>
      <c r="K27" s="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7">
        <v>0</v>
      </c>
    </row>
    <row r="28" spans="1:25" ht="54.75" customHeight="1">
      <c r="A28" s="38" t="s">
        <v>44</v>
      </c>
      <c r="B28" s="15" t="s">
        <v>38</v>
      </c>
      <c r="C28" s="4" t="s">
        <v>26</v>
      </c>
      <c r="D28" s="10">
        <v>2012</v>
      </c>
      <c r="E28" s="10">
        <v>2013</v>
      </c>
      <c r="F28" s="5">
        <f t="shared" si="14"/>
        <v>138400</v>
      </c>
      <c r="G28" s="9">
        <v>15000</v>
      </c>
      <c r="H28" s="5">
        <v>123400</v>
      </c>
      <c r="I28" s="5"/>
      <c r="J28" s="5"/>
      <c r="K28" s="5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39">
        <v>0</v>
      </c>
    </row>
    <row r="29" spans="1:25">
      <c r="A29" s="40" t="s">
        <v>52</v>
      </c>
      <c r="B29" s="16" t="s">
        <v>39</v>
      </c>
      <c r="C29" s="4" t="s">
        <v>26</v>
      </c>
      <c r="D29" s="10">
        <v>2012</v>
      </c>
      <c r="E29" s="10">
        <v>2015</v>
      </c>
      <c r="F29" s="5">
        <f t="shared" si="14"/>
        <v>3160000</v>
      </c>
      <c r="G29" s="9">
        <v>25000</v>
      </c>
      <c r="H29" s="5">
        <v>650155</v>
      </c>
      <c r="I29" s="5">
        <v>720000</v>
      </c>
      <c r="J29" s="5">
        <v>1764845</v>
      </c>
      <c r="K29" s="5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>
        <v>3215000</v>
      </c>
    </row>
    <row r="30" spans="1:25" ht="38.25">
      <c r="A30" s="38" t="s">
        <v>53</v>
      </c>
      <c r="B30" s="16" t="s">
        <v>40</v>
      </c>
      <c r="C30" s="4" t="s">
        <v>26</v>
      </c>
      <c r="D30" s="10">
        <v>2015</v>
      </c>
      <c r="E30" s="10">
        <v>2016</v>
      </c>
      <c r="F30" s="5">
        <f t="shared" ref="F30:F33" si="15">SUM(G30:K30)</f>
        <v>300000</v>
      </c>
      <c r="G30" s="9"/>
      <c r="H30" s="5"/>
      <c r="I30" s="5"/>
      <c r="J30" s="5">
        <v>150000</v>
      </c>
      <c r="K30" s="5">
        <v>150000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39">
        <v>300000</v>
      </c>
    </row>
    <row r="31" spans="1:25" ht="45.75" customHeight="1">
      <c r="A31" s="38" t="s">
        <v>54</v>
      </c>
      <c r="B31" s="16" t="s">
        <v>41</v>
      </c>
      <c r="C31" s="4" t="s">
        <v>26</v>
      </c>
      <c r="D31" s="10">
        <v>2015</v>
      </c>
      <c r="E31" s="10">
        <v>2016</v>
      </c>
      <c r="F31" s="5">
        <f t="shared" si="15"/>
        <v>640000</v>
      </c>
      <c r="G31" s="9"/>
      <c r="H31" s="5"/>
      <c r="I31" s="5"/>
      <c r="J31" s="5">
        <v>190000</v>
      </c>
      <c r="K31" s="5">
        <v>450000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39">
        <v>640000</v>
      </c>
    </row>
    <row r="32" spans="1:25" ht="51">
      <c r="A32" s="38" t="s">
        <v>55</v>
      </c>
      <c r="B32" s="66" t="s">
        <v>42</v>
      </c>
      <c r="C32" s="4" t="s">
        <v>26</v>
      </c>
      <c r="D32" s="10">
        <v>2010</v>
      </c>
      <c r="E32" s="10">
        <v>2013</v>
      </c>
      <c r="F32" s="5">
        <f t="shared" ref="F32" si="16">SUM(G32:K32)</f>
        <v>767908.99</v>
      </c>
      <c r="G32" s="9">
        <v>202108.99</v>
      </c>
      <c r="H32" s="5">
        <v>565800</v>
      </c>
      <c r="I32" s="5"/>
      <c r="J32" s="5"/>
      <c r="K32" s="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39">
        <v>0</v>
      </c>
    </row>
    <row r="33" spans="1:25" ht="26.25" thickBot="1">
      <c r="A33" s="58" t="s">
        <v>58</v>
      </c>
      <c r="B33" s="59" t="s">
        <v>60</v>
      </c>
      <c r="C33" s="60" t="s">
        <v>26</v>
      </c>
      <c r="D33" s="61">
        <v>2013</v>
      </c>
      <c r="E33" s="61">
        <v>2014</v>
      </c>
      <c r="F33" s="62">
        <f t="shared" si="15"/>
        <v>134129</v>
      </c>
      <c r="G33" s="63"/>
      <c r="H33" s="62">
        <v>50000</v>
      </c>
      <c r="I33" s="62">
        <v>84129</v>
      </c>
      <c r="J33" s="62"/>
      <c r="K33" s="62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5">
        <v>134129</v>
      </c>
    </row>
  </sheetData>
  <mergeCells count="20">
    <mergeCell ref="Y5:Y6"/>
    <mergeCell ref="F5:F6"/>
    <mergeCell ref="G5:G6"/>
    <mergeCell ref="H5:X5"/>
    <mergeCell ref="J1:L1"/>
    <mergeCell ref="A3:Y3"/>
    <mergeCell ref="A4:Y4"/>
    <mergeCell ref="B21:E21"/>
    <mergeCell ref="B10:E10"/>
    <mergeCell ref="B11:E11"/>
    <mergeCell ref="A5:A6"/>
    <mergeCell ref="B5:B6"/>
    <mergeCell ref="C5:C6"/>
    <mergeCell ref="D5:E5"/>
    <mergeCell ref="B8:E8"/>
    <mergeCell ref="B9:E9"/>
    <mergeCell ref="B12:E12"/>
    <mergeCell ref="B15:E15"/>
    <mergeCell ref="B18:E18"/>
    <mergeCell ref="B19:E19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Arkusz1!bookmark9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ewam</dc:creator>
  <cp:lastModifiedBy>ewam</cp:lastModifiedBy>
  <cp:lastPrinted>2013-06-21T10:37:44Z</cp:lastPrinted>
  <dcterms:created xsi:type="dcterms:W3CDTF">2013-02-01T07:29:10Z</dcterms:created>
  <dcterms:modified xsi:type="dcterms:W3CDTF">2013-11-05T12:04:50Z</dcterms:modified>
</cp:coreProperties>
</file>