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2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10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6" localSheetId="0">Arkusz1!#REF!</definedName>
    <definedName name="_ftn7" localSheetId="0">Arkusz1!#REF!</definedName>
    <definedName name="_ftn8" localSheetId="0">Arkusz1!#REF!</definedName>
    <definedName name="_ftn9" localSheetId="0">Arkusz1!#REF!</definedName>
    <definedName name="_ftnref1" localSheetId="0">Arkusz1!$I$5</definedName>
    <definedName name="_ftnref10" localSheetId="0">Arkusz1!$B$74</definedName>
    <definedName name="_ftnref2" localSheetId="0">Arkusz1!$C$11</definedName>
    <definedName name="_ftnref5" localSheetId="0">Arkusz1!$C$24</definedName>
    <definedName name="_ftnref6" localSheetId="0">Arkusz1!$A$51</definedName>
    <definedName name="_ftnref7" localSheetId="0">Arkusz1!$A$64</definedName>
    <definedName name="_ftnref8" localSheetId="0">Arkusz1!$B$69</definedName>
    <definedName name="_ftnref9" localSheetId="0">Arkusz1!$B$73</definedName>
    <definedName name="_xlnm.Print_Titles" localSheetId="0">Arkusz1!$5:$5</definedName>
  </definedNames>
  <calcPr calcId="124519"/>
</workbook>
</file>

<file path=xl/calcChain.xml><?xml version="1.0" encoding="utf-8"?>
<calcChain xmlns="http://schemas.openxmlformats.org/spreadsheetml/2006/main">
  <c r="J58" i="1"/>
  <c r="V51"/>
  <c r="U51"/>
  <c r="T51"/>
  <c r="S51"/>
  <c r="R51"/>
  <c r="Q51"/>
  <c r="P51"/>
  <c r="O51"/>
  <c r="N51"/>
  <c r="M51"/>
  <c r="L51"/>
  <c r="K51"/>
  <c r="J51"/>
  <c r="V50"/>
  <c r="U50"/>
  <c r="T50"/>
  <c r="S50"/>
  <c r="R50"/>
  <c r="Q50"/>
  <c r="P50"/>
  <c r="O50"/>
  <c r="N50"/>
  <c r="M50"/>
  <c r="L50"/>
  <c r="K50"/>
  <c r="J50"/>
  <c r="V38"/>
  <c r="U38"/>
  <c r="T38"/>
  <c r="S38"/>
  <c r="R38"/>
  <c r="Q38"/>
  <c r="P38"/>
  <c r="O38"/>
  <c r="N38"/>
  <c r="M38"/>
  <c r="L38"/>
  <c r="K38"/>
  <c r="J38"/>
  <c r="V29"/>
  <c r="U29"/>
  <c r="T29"/>
  <c r="S29"/>
  <c r="R29"/>
  <c r="Q29"/>
  <c r="P29"/>
  <c r="O29"/>
  <c r="N29"/>
  <c r="M29"/>
  <c r="L29"/>
  <c r="K29"/>
  <c r="J29"/>
  <c r="V19"/>
  <c r="U19"/>
  <c r="T19"/>
  <c r="S19"/>
  <c r="R19"/>
  <c r="Q19"/>
  <c r="P19"/>
  <c r="O19"/>
  <c r="N19"/>
  <c r="M19"/>
  <c r="L19"/>
  <c r="K19"/>
  <c r="J19"/>
  <c r="V6"/>
  <c r="V56" s="1"/>
  <c r="U6"/>
  <c r="U56" s="1"/>
  <c r="T6"/>
  <c r="T58" s="1"/>
  <c r="S6"/>
  <c r="R6"/>
  <c r="R56" s="1"/>
  <c r="Q6"/>
  <c r="Q56" s="1"/>
  <c r="P6"/>
  <c r="P58" s="1"/>
  <c r="O6"/>
  <c r="N6"/>
  <c r="N56" s="1"/>
  <c r="M6"/>
  <c r="M56" s="1"/>
  <c r="L6"/>
  <c r="L58" s="1"/>
  <c r="K6"/>
  <c r="J6"/>
  <c r="J56" s="1"/>
  <c r="I70"/>
  <c r="H70"/>
  <c r="G70"/>
  <c r="F70"/>
  <c r="I51"/>
  <c r="H51"/>
  <c r="G51"/>
  <c r="F51"/>
  <c r="I50"/>
  <c r="H50"/>
  <c r="G50"/>
  <c r="F50"/>
  <c r="I38"/>
  <c r="H38"/>
  <c r="G38"/>
  <c r="F38"/>
  <c r="I29"/>
  <c r="H29"/>
  <c r="G29"/>
  <c r="F29"/>
  <c r="I19"/>
  <c r="H19"/>
  <c r="G19"/>
  <c r="F19"/>
  <c r="I6"/>
  <c r="I58" s="1"/>
  <c r="H6"/>
  <c r="H58" s="1"/>
  <c r="G6"/>
  <c r="G58" s="1"/>
  <c r="F6"/>
  <c r="F58" s="1"/>
  <c r="R47" l="1"/>
  <c r="V46"/>
  <c r="V55"/>
  <c r="R58"/>
  <c r="N53"/>
  <c r="O46"/>
  <c r="O58"/>
  <c r="K28"/>
  <c r="O28"/>
  <c r="S28"/>
  <c r="J28"/>
  <c r="J47"/>
  <c r="V47"/>
  <c r="O53"/>
  <c r="V58"/>
  <c r="V28"/>
  <c r="O47"/>
  <c r="R55"/>
  <c r="N28"/>
  <c r="N46"/>
  <c r="N47"/>
  <c r="V53"/>
  <c r="J55"/>
  <c r="N58"/>
  <c r="K46"/>
  <c r="S46"/>
  <c r="K53"/>
  <c r="S53"/>
  <c r="R28"/>
  <c r="J46"/>
  <c r="R46"/>
  <c r="K47"/>
  <c r="S47"/>
  <c r="J53"/>
  <c r="R53"/>
  <c r="N55"/>
  <c r="K58"/>
  <c r="S58"/>
  <c r="M55"/>
  <c r="Q55"/>
  <c r="U55"/>
  <c r="L56"/>
  <c r="P56"/>
  <c r="T56"/>
  <c r="M28"/>
  <c r="Q28"/>
  <c r="U28"/>
  <c r="M47"/>
  <c r="Q47"/>
  <c r="U47"/>
  <c r="L55"/>
  <c r="P55"/>
  <c r="T55"/>
  <c r="K56"/>
  <c r="O56"/>
  <c r="S56"/>
  <c r="L28"/>
  <c r="P28"/>
  <c r="T28"/>
  <c r="M46"/>
  <c r="Q46"/>
  <c r="U46"/>
  <c r="L47"/>
  <c r="P47"/>
  <c r="T47"/>
  <c r="M53"/>
  <c r="Q53"/>
  <c r="U53"/>
  <c r="K55"/>
  <c r="O55"/>
  <c r="S55"/>
  <c r="M58"/>
  <c r="Q58"/>
  <c r="U58"/>
  <c r="L46"/>
  <c r="P46"/>
  <c r="T46"/>
  <c r="L53"/>
  <c r="P53"/>
  <c r="T53"/>
  <c r="F28"/>
  <c r="F56"/>
  <c r="F46"/>
  <c r="F47"/>
  <c r="F53"/>
  <c r="F54"/>
  <c r="F55"/>
  <c r="I28"/>
  <c r="I46"/>
  <c r="I47"/>
  <c r="I53"/>
  <c r="I55"/>
  <c r="I56"/>
  <c r="H28"/>
  <c r="H46"/>
  <c r="H47"/>
  <c r="H53"/>
  <c r="H55"/>
  <c r="H56"/>
  <c r="G28"/>
  <c r="G46"/>
  <c r="G47"/>
  <c r="G53"/>
  <c r="G55"/>
  <c r="G56"/>
</calcChain>
</file>

<file path=xl/sharedStrings.xml><?xml version="1.0" encoding="utf-8"?>
<sst xmlns="http://schemas.openxmlformats.org/spreadsheetml/2006/main" count="249" uniqueCount="193">
  <si>
    <t>Wyszczególnienie</t>
  </si>
  <si>
    <t>1.1.</t>
  </si>
  <si>
    <t>w tym:</t>
  </si>
  <si>
    <t>1.1.1.</t>
  </si>
  <si>
    <t>dochody z tytułu udziału we wpływach z podatku dochodowego od osób fizycznych</t>
  </si>
  <si>
    <t>1.1.2.</t>
  </si>
  <si>
    <t>dochody z tytułu udziału we wpływach z podatku dochodowego od osób prawnych</t>
  </si>
  <si>
    <t>1.1.3.</t>
  </si>
  <si>
    <t>1.1.3.1.</t>
  </si>
  <si>
    <t>z podatku od nieruchomości</t>
  </si>
  <si>
    <t>1.1.4.</t>
  </si>
  <si>
    <t>z subwencji ogólnej</t>
  </si>
  <si>
    <t>1.1.5.</t>
  </si>
  <si>
    <t>z tytułu dotacji i środków przeznaczonych na cele bieżące</t>
  </si>
  <si>
    <t>1.2.</t>
  </si>
  <si>
    <t>1.2.1.</t>
  </si>
  <si>
    <t>1.2.2</t>
  </si>
  <si>
    <t>z tytułu dotacji oraz środków przeznaczonych na inwestycje</t>
  </si>
  <si>
    <t>2.1.</t>
  </si>
  <si>
    <t>2.1.1.</t>
  </si>
  <si>
    <t>2.1.1.1.</t>
  </si>
  <si>
    <t>2.1.2.</t>
  </si>
  <si>
    <t>2.1.3.</t>
  </si>
  <si>
    <t>2.1.3.1</t>
  </si>
  <si>
    <t>2.2.</t>
  </si>
  <si>
    <t>4.1.</t>
  </si>
  <si>
    <t>4.1.1.</t>
  </si>
  <si>
    <t>4.2.</t>
  </si>
  <si>
    <t>4.2.1.</t>
  </si>
  <si>
    <t>4.3.</t>
  </si>
  <si>
    <t>4.3.1.</t>
  </si>
  <si>
    <t>4.4.</t>
  </si>
  <si>
    <t>4.4.1.</t>
  </si>
  <si>
    <t>5.1.</t>
  </si>
  <si>
    <t>5.1.1.</t>
  </si>
  <si>
    <t>5.1.1.1.</t>
  </si>
  <si>
    <t>5 2.</t>
  </si>
  <si>
    <t>Inne rozchody niezwiązane ze spłatą długu</t>
  </si>
  <si>
    <t>6.1.</t>
  </si>
  <si>
    <t>Łączna kwota wyłączeń z ograniczeń długu określonych w art. 170 ust. 3 ufp z 2005 r. oraz w art. 36 ustawy o zmianie niektórych ustaw w związku z realizacją ustawy budżetowej, w tym:</t>
  </si>
  <si>
    <t>6.1.1.</t>
  </si>
  <si>
    <t>Wskaźnik zadłużenia do dochodów ogółem określony w art. 170 ufp z 2005 r., bez uwzględniania wyłączeń określonych w pkt 6.1.</t>
  </si>
  <si>
    <t>Wskaźnik zadłużenia do dochodów ogółem, o którym mowa w art. 170 ufp z 2005 r., po uwzględnieniu wyłączeń określonych w pkt 6.1.</t>
  </si>
  <si>
    <t>7. Kwota zobowiązań wynikających z przejęcia przez jednostkę samorządu terytorialnego zobowiązań po likwidowanych i przekształcanych jednostkach zaliczanych do sektora finansów publicznych</t>
  </si>
  <si>
    <t>8. Relacja zrównoważenia wydatków bieżących, o której mowa w art. 242 ustawy</t>
  </si>
  <si>
    <t>9. Wskaźnik spłaty zobowiązań</t>
  </si>
  <si>
    <t>Wskaźnik planowanej łącznej kwoty spłaty zobowiązań, o której mowa w art. 169 ust. 1 ufp z 2005 r. do dochodów ogółem, bez uwzględnienia wyłączeń określonych w pkt 5.1.1.</t>
  </si>
  <si>
    <t>Wskaźnik planowanej łącznej kwoty spłaty zobowiązań, o której mowa w art. 169 ust. 1 ufp z 2005 r. do dochodów ogółem, po uwzględnieniu wyłączeń przypadających na dany rok określonych w pkt 5.1.1.</t>
  </si>
  <si>
    <t>9.3.</t>
  </si>
  <si>
    <t>9.4.</t>
  </si>
  <si>
    <t>9.5.</t>
  </si>
  <si>
    <t>9.6.</t>
  </si>
  <si>
    <t>9.7.</t>
  </si>
  <si>
    <t>9.8.</t>
  </si>
  <si>
    <t>10.1.</t>
  </si>
  <si>
    <t>Spłaty kredytów, pożyczek i wykup papierów wartościowych</t>
  </si>
  <si>
    <t>11. Informacje uzupełniające o wybranych rodzajach wydatków budżetowych</t>
  </si>
  <si>
    <t>11.1.</t>
  </si>
  <si>
    <t>Wydatki bieżące na wynagrodzenia i składki od nich naliczane</t>
  </si>
  <si>
    <t>11.2</t>
  </si>
  <si>
    <t>11.3.</t>
  </si>
  <si>
    <t>Wydatki objęte limitem art. 226 ust. 3 ustawy</t>
  </si>
  <si>
    <t>11.3.1.</t>
  </si>
  <si>
    <t>bieżące</t>
  </si>
  <si>
    <t>11.3.2.</t>
  </si>
  <si>
    <t>majątkowe</t>
  </si>
  <si>
    <t>11.4.</t>
  </si>
  <si>
    <t>11.5.</t>
  </si>
  <si>
    <t>11.6.</t>
  </si>
  <si>
    <t>Wydatki majątkowe w formie dotacji</t>
  </si>
  <si>
    <t>12. Finansowanie programów, projektów lub zadań realizowanych z udziałem środków, o których mowa w art. 5 ust. 1 pkt 2 i 3 ustawy</t>
  </si>
  <si>
    <t>12.1.</t>
  </si>
  <si>
    <t>Dochody bieżące na programy, projekty lub zadania finansowane z udziałem środków, o których mowa w art. 5 ust. 1 pkt 2 i 3 ustawy</t>
  </si>
  <si>
    <t>12.1.1</t>
  </si>
  <si>
    <t>- w tym środki określone w art. 5 ust. 1 pkt 2 ustawy</t>
  </si>
  <si>
    <t>12.1.1.1</t>
  </si>
  <si>
    <t>- w tym środki określone w art. 5 ust. 1 pkt 2 ustawy wynikające wyłącznie z zawartych umów na realizację programu, projektu lub zadania</t>
  </si>
  <si>
    <t>12.2.</t>
  </si>
  <si>
    <t>Dochody majątkowe na programy, projekty lub zadania finansowane z udziałem środków, o których mowa w art. 5 ust. 1 pkt 2 i 3 ustawy</t>
  </si>
  <si>
    <t>12.2.1.</t>
  </si>
  <si>
    <t>12.2.1.1</t>
  </si>
  <si>
    <t>12.3</t>
  </si>
  <si>
    <t>Wydatki bieżące na programy, projekty lub zadania finansowane z udziałem środków, o których mowa w art. 5 ust. 1 pkt 2 i 3 ustawy</t>
  </si>
  <si>
    <t>12.3.1.</t>
  </si>
  <si>
    <t>- 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</si>
  <si>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</si>
  <si>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</si>
  <si>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12.4.</t>
  </si>
  <si>
    <t>Wydatki majątkowe na programy, projekty lub zadania finansowane z udziałem środków, o których mowa w art. 5 ust. 1 pkt 2 i 3 ustawy</t>
  </si>
  <si>
    <t>12.4.1</t>
  </si>
  <si>
    <t>12.4.2.</t>
  </si>
  <si>
    <t>Wydatki majątkowe na realizację programu, projektu lub zadania wynikające wyłącznie z zawartych umów z podmiotem dysponującym środkami, o których mowa w art. 5 ust. 1 pkt 2 ustawy</t>
  </si>
  <si>
    <t>13. Kwoty dotyczące przejęcia i spłaty zobowiązań po samodzielnych publicznych zakładach opieki zdrowotnej oraz pokrycia ujemnego wyniku</t>
  </si>
  <si>
    <t>13.1.</t>
  </si>
  <si>
    <t>Kwota zobowiązań wynikających z przejęcia przez jednostkę samorządu terytorialnego zobowiązań po likwidowanych i przekształcanych samodzielnych zakładach opieki zdrowotnej</t>
  </si>
  <si>
    <t>13.2.</t>
  </si>
  <si>
    <t>Dochody budżetowe z tytułu dotacji celowej z budżetu państwa, o której mowa w art. 196 ustawy z dnia 15 kwietnia 2011 r. o działalności leczniczej (Dz.U. Nr 112, poz. 654, z późn. zm.)</t>
  </si>
  <si>
    <t>13.3.</t>
  </si>
  <si>
    <t>Wysokość zobowiązań podlegających umorzeniu, o którym mowa w art. 190 ustawy o działalności leczniczej</t>
  </si>
  <si>
    <t>13.4.</t>
  </si>
  <si>
    <t>Wydatki na spłatę przejętych zobowiązań samodzielnego publicznego zakładu opieki zdrowotnej przekształconego na zasadach określonych w przepisach o działalności leczniczej</t>
  </si>
  <si>
    <t>13.5.</t>
  </si>
  <si>
    <t>Wydatki na spłatę przejętych zobowiązań samodzielnego publicznego zakładu opieki zdrowotnej likwidowanego na zasadach określonych w przepisach o działalności leczniczej</t>
  </si>
  <si>
    <t>13.6.</t>
  </si>
  <si>
    <t>Wydatki na spłatę zobowiązań samodzielnego publicznego zakładu opieki zdrowotnej przejętych do końca 2011 r. na podstawie przepisów o zakładach opieki zdrowotnej</t>
  </si>
  <si>
    <t>13.7.</t>
  </si>
  <si>
    <t>Wydatki bieżące na pokrycie ujemnego wyniku finansowego samodzielnego publicznego zakładu opieki zdrowotnej</t>
  </si>
  <si>
    <t>14. Dane uzupełniające o długu i jego spłacie</t>
  </si>
  <si>
    <t>14.1.</t>
  </si>
  <si>
    <t>14.2.</t>
  </si>
  <si>
    <t>14.3.</t>
  </si>
  <si>
    <t>14.3.1.</t>
  </si>
  <si>
    <t>14.3.2.</t>
  </si>
  <si>
    <t>14.3.3.</t>
  </si>
  <si>
    <t>14.4.</t>
  </si>
  <si>
    <t>podatki i opłaty</t>
  </si>
  <si>
    <t>z tytułu poręczeń i gwarancji</t>
  </si>
  <si>
    <t>w tym odsetki i dyskonto określone w art. 243 ust. 1 ustawy lub art. 169 ust. 1 ufp z 2005 r..</t>
  </si>
  <si>
    <t>Wydatki majątkowe</t>
  </si>
  <si>
    <t xml:space="preserve">w tym na pokrycie deficytu budżetu </t>
  </si>
  <si>
    <t>w tym na pokrycie deficytu budżetu</t>
  </si>
  <si>
    <t>kwota wyłączeń z ograniczeń długu określonych w art. 170 ust. 3 ufp z 2005 r.</t>
  </si>
  <si>
    <t>6.2.</t>
  </si>
  <si>
    <t>6.3.</t>
  </si>
  <si>
    <t xml:space="preserve">8.1. </t>
  </si>
  <si>
    <t>Różnica między dochodami bieżącymi a wydatkami bieżącymi</t>
  </si>
  <si>
    <t xml:space="preserve">8.2. </t>
  </si>
  <si>
    <t>Różnica między dochodami bieżącymi, powiększonymi o nadwyżkę budżetową określoną w pkt 4.1. i wolne środki określone w pkt 4.2. a wydatkami bieżącymi, pomniejszonymi[6]^ o wydatki określone w pkt 2.1 2.</t>
  </si>
  <si>
    <t xml:space="preserve">9.1. </t>
  </si>
  <si>
    <t>9.2.</t>
  </si>
  <si>
    <t>9.7.1.</t>
  </si>
  <si>
    <t>9.8.1.</t>
  </si>
  <si>
    <r>
      <t>w tym kwota przypadających na dany rok kwot wyłączeń określonych w art. 243 ust. 3 pkt 1 ustawy lub art. 169 ust. 3 pkt 1 ufp z 2005 r.</t>
    </r>
    <r>
      <rPr>
        <vertAlign val="superscript"/>
        <sz val="9"/>
        <color theme="1"/>
        <rFont val="Times New Roman"/>
        <family val="1"/>
        <charset val="238"/>
      </rPr>
      <t>x</t>
    </r>
  </si>
  <si>
    <t>Wydatki związane z funkcjonowaniem organów jednostki samorządu terytorialnego</t>
  </si>
  <si>
    <t>Wydatki inwestycyjne kontynuowane</t>
  </si>
  <si>
    <t>Nowe wydatki inwestycyjne</t>
  </si>
  <si>
    <t>10. Przeznaczenie prognozowanej nadwyżki budżetowej, w tym na:</t>
  </si>
  <si>
    <t xml:space="preserve">1. Dochody ogółem </t>
  </si>
  <si>
    <t xml:space="preserve">Dochody bieżące </t>
  </si>
  <si>
    <t>Dochody majątkowe</t>
  </si>
  <si>
    <t>ze sprzedaży majątku</t>
  </si>
  <si>
    <t>2. Wydatki ogółem</t>
  </si>
  <si>
    <t>Wydatki bieżące</t>
  </si>
  <si>
    <t>w tym: 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</si>
  <si>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</t>
  </si>
  <si>
    <t>wydatki na obsługę długu</t>
  </si>
  <si>
    <t xml:space="preserve">3. Wynik budżetu </t>
  </si>
  <si>
    <t>4. Przychody budżetu</t>
  </si>
  <si>
    <t xml:space="preserve">Nadwyżka budżetowa z lat ubiegłych </t>
  </si>
  <si>
    <t xml:space="preserve">Wolne środki, o których mowa w art. 217 ust.2 pkt 6 ustawy </t>
  </si>
  <si>
    <t>Kredyty, pożyczki, emisja papierów wartościowych</t>
  </si>
  <si>
    <t xml:space="preserve">Inne przychody niezwiązane z zaciągnięciem długu </t>
  </si>
  <si>
    <t>5. Rozchody budżetu</t>
  </si>
  <si>
    <t>Spłaty rat kapitałowych kredytów i pożyczek oraz wykup papierów wartościowych</t>
  </si>
  <si>
    <t xml:space="preserve">w tym łączna kwota przypadających na dany rok kwot wyłączeń określonych w: art. 243 ust. 3 pkt 1 ustawy (lub art. 169 ust. 3 pkt 1 ufp z 2005 r.), art. 12 lit. a ustawy z dnia 27 sierpnia 2009 r. - Przepisy wprowadzające ustawę o finansach publicznych (Dz. U. Nr 157, poz. 1241, z późn. zm.) oraz art. 36 ustawy z dnia 7 grudnia 2012 r. o zmianie niektórych ustaw w związku z realizacją ustawy budżetowej (Dz.U. poz. 1456) </t>
  </si>
  <si>
    <t xml:space="preserve">6. Kwota długu </t>
  </si>
  <si>
    <t xml:space="preserve">Wskaźnik planowanej łącznej kwoty spłaty zobowiązań, o której mowa w art. 243 ust. 1 ustawy do dochodów ogółem, bez uwzględnienia zobowiązań związku współtworzonego przez jednostkę samorządu terytorialnego i bez uwzględnienia wyłączeń przypadających na dany rok określonych w pkt 5.1 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</si>
  <si>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 1. 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</si>
  <si>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</si>
  <si>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</t>
  </si>
  <si>
    <t xml:space="preserve">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 </t>
  </si>
  <si>
    <t xml:space="preserve">Dopuszczalny wskaźnik spłaty zobowiązań określony w art. 243 ustawy, po uwzględnieniu wyłączeń określonych w art. 36 ustawy 9.7 1. z dnia 7 grudnia 2012 r. o zmianie niektórych ustaw w związku z realizacją ustawy budżetowej, obliczony w oparciu o wykonanie roku poprzedzającego rok budżetowy </t>
  </si>
  <si>
    <t>Informacja o spełnieniu wskaźnika spłaty zobowiązań określonego w art. 243 ustawy, po uwzględnieniu zobowiązań związku współtworzonego przez jednostkę samorządu terytorialnego oraz po uwzględnieniu wyłączeń określonych w pkt 5.1.1 , obliczonego w oparciu o plan 3 kwartałów roku poprzedzającego rok budżetowy</t>
  </si>
  <si>
    <t>Informacja o spełnieniu wskaźnika spłaty zobowiązań określonego w art. 243 ustawy, po uwzględnieniu zobowiązań związku 9.8 1. współtworzonego przez jednostkę samorządu terytorialnego oraz po uwzględnieniu wyłączeń określonych w pkt 5.1.1., obliczonego w oparciu o wykonanie roku poprzedzającego rok budżetowy</t>
  </si>
  <si>
    <t xml:space="preserve">Spłaty rat kapitałowych oraz wykup papierów wartościowych, o których mowa w pkt. 5.1., wynikające wyłącznie z tytułu zobowiązań już zaciągniętych </t>
  </si>
  <si>
    <t xml:space="preserve">Kwota długu, którego planowana spłata dokona się z wydatków budżetu </t>
  </si>
  <si>
    <r>
      <t>Wydatki zmniejszające dług</t>
    </r>
    <r>
      <rPr>
        <sz val="9"/>
        <color theme="1"/>
        <rFont val="Times New Roman"/>
        <family val="1"/>
        <charset val="238"/>
      </rPr>
      <t>, w tym:</t>
    </r>
  </si>
  <si>
    <t>spłata zobowiązań wymagalnych z lat poprzednich, innych niż w pkt 14.3.3.</t>
  </si>
  <si>
    <t xml:space="preserve">związane z umowami zaliczanymi do tytułów dłużnych wliczanych w państwowy dług publiczny </t>
  </si>
  <si>
    <t>wypłaty z tytułu wymagalnych poręczeń i gwarancji</t>
  </si>
  <si>
    <t xml:space="preserve">Wynik operacji niekasowych wpływających na kwotę długu ( m.in. umorzenia, różnice kursowe) </t>
  </si>
  <si>
    <t>1a+1b</t>
  </si>
  <si>
    <t>2.1+2.2</t>
  </si>
  <si>
    <t>1-2</t>
  </si>
  <si>
    <t>4.1+4.2+4.3+4.4</t>
  </si>
  <si>
    <t>5.1+5.2</t>
  </si>
  <si>
    <t>6/1</t>
  </si>
  <si>
    <t>(6-6.1)/1</t>
  </si>
  <si>
    <t>1.1-2.1</t>
  </si>
  <si>
    <t>1.1+4.1+4.2-2.1-2.1.2</t>
  </si>
  <si>
    <t>automat (2.1.1+2.1.3.1+5.1-5.1.1)/1</t>
  </si>
  <si>
    <t>automat (2.1.1+2.1.3.1+5.1)/1</t>
  </si>
  <si>
    <t>automat (2.1.1+2.1.3.1+5.1+9.5-5.1.1)/1</t>
  </si>
  <si>
    <t>automat średnia z 3 lat</t>
  </si>
  <si>
    <t>9.6-9.7.1</t>
  </si>
  <si>
    <t>11.3.1+11.3.2</t>
  </si>
  <si>
    <t>nie</t>
  </si>
  <si>
    <t>tak</t>
  </si>
  <si>
    <t>9.6-9.7 (musi być minus)</t>
  </si>
  <si>
    <t>Wieloletnia Prognoza Finansowa Miasta Iławy na lata 2013 - 2029</t>
  </si>
  <si>
    <t>od 75017 do 75023</t>
  </si>
  <si>
    <t>Zał. Nr 1 do Uchwały Rady Miejskiej w Iławie Nr XLIII/424/13 z dnia 30.10.2013 r.</t>
  </si>
  <si>
    <t>x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</si>
</sst>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17" xfId="0" applyFont="1" applyBorder="1"/>
    <xf numFmtId="0" fontId="2" fillId="2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16" fontId="8" fillId="2" borderId="9" xfId="0" quotePrefix="1" applyNumberFormat="1" applyFont="1" applyFill="1" applyBorder="1" applyAlignment="1">
      <alignment horizontal="left" vertical="center" wrapText="1"/>
    </xf>
    <xf numFmtId="10" fontId="3" fillId="2" borderId="9" xfId="0" applyNumberFormat="1" applyFont="1" applyFill="1" applyBorder="1" applyAlignment="1">
      <alignment horizontal="right" vertical="center" wrapText="1"/>
    </xf>
    <xf numFmtId="10" fontId="3" fillId="2" borderId="10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0" fontId="2" fillId="2" borderId="9" xfId="0" applyNumberFormat="1" applyFont="1" applyFill="1" applyBorder="1" applyAlignment="1">
      <alignment horizontal="right" vertical="center" wrapText="1"/>
    </xf>
    <xf numFmtId="10" fontId="2" fillId="2" borderId="10" xfId="0" applyNumberFormat="1" applyFont="1" applyFill="1" applyBorder="1" applyAlignment="1">
      <alignment horizontal="right" vertical="center" wrapText="1"/>
    </xf>
    <xf numFmtId="10" fontId="3" fillId="0" borderId="9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16" fontId="9" fillId="3" borderId="24" xfId="0" quotePrefix="1" applyNumberFormat="1" applyFont="1" applyFill="1" applyBorder="1" applyAlignment="1">
      <alignment horizontal="left" vertical="center" wrapText="1"/>
    </xf>
    <xf numFmtId="4" fontId="6" fillId="3" borderId="24" xfId="0" applyNumberFormat="1" applyFont="1" applyFill="1" applyBorder="1" applyAlignment="1">
      <alignment horizontal="right" vertical="center" wrapText="1"/>
    </xf>
    <xf numFmtId="4" fontId="6" fillId="3" borderId="2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10" fontId="3" fillId="2" borderId="27" xfId="0" applyNumberFormat="1" applyFont="1" applyFill="1" applyBorder="1" applyAlignment="1">
      <alignment horizontal="right" vertical="center" wrapText="1"/>
    </xf>
    <xf numFmtId="10" fontId="3" fillId="2" borderId="28" xfId="0" applyNumberFormat="1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left" vertical="center" wrapText="1"/>
    </xf>
    <xf numFmtId="4" fontId="6" fillId="3" borderId="30" xfId="0" applyNumberFormat="1" applyFont="1" applyFill="1" applyBorder="1" applyAlignment="1">
      <alignment horizontal="right" vertical="center" wrapText="1"/>
    </xf>
    <xf numFmtId="4" fontId="4" fillId="3" borderId="30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/>
    </xf>
    <xf numFmtId="0" fontId="5" fillId="3" borderId="6" xfId="0" applyFont="1" applyFill="1" applyBorder="1"/>
    <xf numFmtId="0" fontId="5" fillId="3" borderId="7" xfId="0" applyFont="1" applyFill="1" applyBorder="1"/>
    <xf numFmtId="4" fontId="6" fillId="3" borderId="6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4" fontId="13" fillId="2" borderId="21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>
      <selection activeCell="K61" sqref="K61"/>
    </sheetView>
  </sheetViews>
  <sheetFormatPr defaultRowHeight="15"/>
  <cols>
    <col min="1" max="1" width="5.875" style="4" customWidth="1"/>
    <col min="2" max="3" width="3.625" style="4" customWidth="1"/>
    <col min="4" max="4" width="30" style="4" customWidth="1"/>
    <col min="5" max="5" width="11.5" style="6" hidden="1" customWidth="1"/>
    <col min="6" max="6" width="10.625" style="1" customWidth="1"/>
    <col min="7" max="7" width="9.5" style="1" customWidth="1"/>
    <col min="8" max="8" width="9.875" style="1" customWidth="1"/>
    <col min="9" max="10" width="9.375" style="1" customWidth="1"/>
    <col min="11" max="22" width="10.25" style="1" bestFit="1" customWidth="1"/>
    <col min="23" max="16384" width="9" style="1"/>
  </cols>
  <sheetData>
    <row r="1" spans="1:22" ht="27.75" customHeight="1">
      <c r="G1" s="115" t="s">
        <v>191</v>
      </c>
      <c r="H1" s="115"/>
      <c r="I1" s="115"/>
    </row>
    <row r="3" spans="1:22" ht="20.25">
      <c r="A3" s="116" t="s">
        <v>189</v>
      </c>
      <c r="B3" s="116"/>
      <c r="C3" s="116"/>
      <c r="D3" s="116"/>
      <c r="E3" s="116"/>
      <c r="F3" s="116"/>
      <c r="G3" s="116"/>
      <c r="H3" s="116"/>
      <c r="I3" s="116"/>
    </row>
    <row r="4" spans="1:22" ht="15.75" thickBot="1"/>
    <row r="5" spans="1:22" ht="27" customHeight="1" thickBot="1">
      <c r="A5" s="101" t="s">
        <v>0</v>
      </c>
      <c r="B5" s="102"/>
      <c r="C5" s="102"/>
      <c r="D5" s="102"/>
      <c r="E5" s="8"/>
      <c r="F5" s="9">
        <v>2013</v>
      </c>
      <c r="G5" s="10">
        <v>2014</v>
      </c>
      <c r="H5" s="10">
        <v>2015</v>
      </c>
      <c r="I5" s="11">
        <v>2016</v>
      </c>
      <c r="J5" s="11">
        <v>2017</v>
      </c>
      <c r="K5" s="11">
        <v>2018</v>
      </c>
      <c r="L5" s="11">
        <v>2019</v>
      </c>
      <c r="M5" s="11">
        <v>2020</v>
      </c>
      <c r="N5" s="11">
        <v>2021</v>
      </c>
      <c r="O5" s="11">
        <v>2022</v>
      </c>
      <c r="P5" s="11">
        <v>2023</v>
      </c>
      <c r="Q5" s="11">
        <v>2024</v>
      </c>
      <c r="R5" s="11">
        <v>2025</v>
      </c>
      <c r="S5" s="11">
        <v>2026</v>
      </c>
      <c r="T5" s="11">
        <v>2027</v>
      </c>
      <c r="U5" s="11">
        <v>2028</v>
      </c>
      <c r="V5" s="11">
        <v>2029</v>
      </c>
    </row>
    <row r="6" spans="1:22" s="3" customFormat="1" ht="14.25">
      <c r="A6" s="92" t="s">
        <v>137</v>
      </c>
      <c r="B6" s="93"/>
      <c r="C6" s="93"/>
      <c r="D6" s="93"/>
      <c r="E6" s="12" t="s">
        <v>171</v>
      </c>
      <c r="F6" s="13">
        <f>F7+F15</f>
        <v>96591064.199999988</v>
      </c>
      <c r="G6" s="13">
        <f t="shared" ref="G6:I6" si="0">G7+G15</f>
        <v>95500000</v>
      </c>
      <c r="H6" s="13">
        <f t="shared" si="0"/>
        <v>99200000</v>
      </c>
      <c r="I6" s="13">
        <f t="shared" si="0"/>
        <v>96723000</v>
      </c>
      <c r="J6" s="13">
        <f t="shared" ref="J6:V6" si="1">J7+J15</f>
        <v>99082100</v>
      </c>
      <c r="K6" s="13">
        <f t="shared" si="1"/>
        <v>102514304</v>
      </c>
      <c r="L6" s="13">
        <f t="shared" si="1"/>
        <v>104239500</v>
      </c>
      <c r="M6" s="13">
        <f t="shared" si="1"/>
        <v>108624500</v>
      </c>
      <c r="N6" s="13">
        <f t="shared" si="1"/>
        <v>108921813</v>
      </c>
      <c r="O6" s="13">
        <f t="shared" si="1"/>
        <v>110260400</v>
      </c>
      <c r="P6" s="13">
        <f t="shared" si="1"/>
        <v>113518301</v>
      </c>
      <c r="Q6" s="13">
        <f t="shared" si="1"/>
        <v>117567400</v>
      </c>
      <c r="R6" s="13">
        <f t="shared" si="1"/>
        <v>119910000</v>
      </c>
      <c r="S6" s="13">
        <f t="shared" si="1"/>
        <v>123185300</v>
      </c>
      <c r="T6" s="13">
        <f t="shared" si="1"/>
        <v>126561400</v>
      </c>
      <c r="U6" s="13">
        <f t="shared" si="1"/>
        <v>130041900</v>
      </c>
      <c r="V6" s="14">
        <f t="shared" si="1"/>
        <v>133630600</v>
      </c>
    </row>
    <row r="7" spans="1:22">
      <c r="A7" s="15" t="s">
        <v>1</v>
      </c>
      <c r="B7" s="90" t="s">
        <v>138</v>
      </c>
      <c r="C7" s="90"/>
      <c r="D7" s="90"/>
      <c r="E7" s="16"/>
      <c r="F7" s="88">
        <v>90419216.019999996</v>
      </c>
      <c r="G7" s="17">
        <v>89898744</v>
      </c>
      <c r="H7" s="17">
        <v>93817113</v>
      </c>
      <c r="I7" s="17">
        <v>94119000</v>
      </c>
      <c r="J7" s="17">
        <v>96973900</v>
      </c>
      <c r="K7" s="17">
        <v>100401804</v>
      </c>
      <c r="L7" s="17">
        <v>102189500</v>
      </c>
      <c r="M7" s="17">
        <v>106572500</v>
      </c>
      <c r="N7" s="17">
        <v>107367713</v>
      </c>
      <c r="O7" s="17">
        <v>108704100</v>
      </c>
      <c r="P7" s="17">
        <v>111400100</v>
      </c>
      <c r="Q7" s="17">
        <v>116006500</v>
      </c>
      <c r="R7" s="17">
        <v>118346700</v>
      </c>
      <c r="S7" s="17">
        <v>121619500</v>
      </c>
      <c r="T7" s="17">
        <v>124993000</v>
      </c>
      <c r="U7" s="17">
        <v>128470800</v>
      </c>
      <c r="V7" s="18">
        <v>132056700</v>
      </c>
    </row>
    <row r="8" spans="1:22">
      <c r="A8" s="103" t="s">
        <v>2</v>
      </c>
      <c r="B8" s="104"/>
      <c r="C8" s="104"/>
      <c r="D8" s="105"/>
      <c r="E8" s="26"/>
      <c r="F8" s="106"/>
      <c r="G8" s="107"/>
      <c r="H8" s="107"/>
      <c r="I8" s="107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</row>
    <row r="9" spans="1:22" ht="25.5" customHeight="1">
      <c r="A9" s="15" t="s">
        <v>3</v>
      </c>
      <c r="B9" s="23"/>
      <c r="C9" s="90" t="s">
        <v>4</v>
      </c>
      <c r="D9" s="90"/>
      <c r="E9" s="16"/>
      <c r="F9" s="17">
        <v>20145600</v>
      </c>
      <c r="G9" s="17">
        <v>20696000</v>
      </c>
      <c r="H9" s="17">
        <v>21000000</v>
      </c>
      <c r="I9" s="17">
        <v>22300000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1:22" ht="27.75" customHeight="1">
      <c r="A10" s="15" t="s">
        <v>5</v>
      </c>
      <c r="B10" s="23"/>
      <c r="C10" s="90" t="s">
        <v>6</v>
      </c>
      <c r="D10" s="90"/>
      <c r="E10" s="16"/>
      <c r="F10" s="17">
        <v>700000</v>
      </c>
      <c r="G10" s="17">
        <v>728000</v>
      </c>
      <c r="H10" s="17">
        <v>750000</v>
      </c>
      <c r="I10" s="17">
        <v>790400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1:22">
      <c r="A11" s="15" t="s">
        <v>7</v>
      </c>
      <c r="B11" s="23"/>
      <c r="C11" s="95" t="s">
        <v>115</v>
      </c>
      <c r="D11" s="95"/>
      <c r="E11" s="24"/>
      <c r="F11" s="17">
        <v>19659166</v>
      </c>
      <c r="G11" s="17">
        <v>20421000</v>
      </c>
      <c r="H11" s="17">
        <v>20800000</v>
      </c>
      <c r="I11" s="17">
        <v>22000000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</row>
    <row r="12" spans="1:22" ht="15.75" customHeight="1">
      <c r="A12" s="15" t="s">
        <v>8</v>
      </c>
      <c r="B12" s="25"/>
      <c r="C12" s="25"/>
      <c r="D12" s="25" t="s">
        <v>9</v>
      </c>
      <c r="E12" s="16"/>
      <c r="F12" s="17">
        <v>15300000</v>
      </c>
      <c r="G12" s="17">
        <v>15912000</v>
      </c>
      <c r="H12" s="17">
        <v>16000000</v>
      </c>
      <c r="I12" s="17">
        <v>17160000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</row>
    <row r="13" spans="1:22">
      <c r="A13" s="15" t="s">
        <v>10</v>
      </c>
      <c r="B13" s="23"/>
      <c r="C13" s="90" t="s">
        <v>11</v>
      </c>
      <c r="D13" s="90"/>
      <c r="E13" s="16"/>
      <c r="F13" s="17">
        <v>20255927</v>
      </c>
      <c r="G13" s="17">
        <v>21042000</v>
      </c>
      <c r="H13" s="17">
        <v>21880000</v>
      </c>
      <c r="I13" s="17">
        <v>22700000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</row>
    <row r="14" spans="1:22" ht="26.25" customHeight="1">
      <c r="A14" s="15" t="s">
        <v>12</v>
      </c>
      <c r="B14" s="23"/>
      <c r="C14" s="90" t="s">
        <v>13</v>
      </c>
      <c r="D14" s="90"/>
      <c r="E14" s="16"/>
      <c r="F14" s="17">
        <v>18441382.77</v>
      </c>
      <c r="G14" s="17">
        <v>14745450</v>
      </c>
      <c r="H14" s="17">
        <v>15335000</v>
      </c>
      <c r="I14" s="17">
        <v>15948400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</row>
    <row r="15" spans="1:22">
      <c r="A15" s="15" t="s">
        <v>14</v>
      </c>
      <c r="B15" s="90" t="s">
        <v>139</v>
      </c>
      <c r="C15" s="90"/>
      <c r="D15" s="90"/>
      <c r="E15" s="16"/>
      <c r="F15" s="88">
        <v>6171848.1799999997</v>
      </c>
      <c r="G15" s="17">
        <v>5601256</v>
      </c>
      <c r="H15" s="17">
        <v>5382887</v>
      </c>
      <c r="I15" s="17">
        <v>2604000</v>
      </c>
      <c r="J15" s="17">
        <v>2108200</v>
      </c>
      <c r="K15" s="17">
        <v>2112500</v>
      </c>
      <c r="L15" s="17">
        <v>2050000</v>
      </c>
      <c r="M15" s="17">
        <v>2052000</v>
      </c>
      <c r="N15" s="17">
        <v>1554100</v>
      </c>
      <c r="O15" s="17">
        <v>1556300</v>
      </c>
      <c r="P15" s="17">
        <v>2118201</v>
      </c>
      <c r="Q15" s="17">
        <v>1560900</v>
      </c>
      <c r="R15" s="17">
        <v>1563300</v>
      </c>
      <c r="S15" s="17">
        <v>1565800</v>
      </c>
      <c r="T15" s="17">
        <v>1568400</v>
      </c>
      <c r="U15" s="17">
        <v>1571100</v>
      </c>
      <c r="V15" s="18">
        <v>1573900</v>
      </c>
    </row>
    <row r="16" spans="1:22">
      <c r="A16" s="110" t="s">
        <v>2</v>
      </c>
      <c r="B16" s="111"/>
      <c r="C16" s="111"/>
      <c r="D16" s="111"/>
      <c r="E16" s="49"/>
      <c r="F16" s="106"/>
      <c r="G16" s="107"/>
      <c r="H16" s="107"/>
      <c r="I16" s="10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</row>
    <row r="17" spans="1:22">
      <c r="A17" s="15" t="s">
        <v>15</v>
      </c>
      <c r="B17" s="23"/>
      <c r="C17" s="90" t="s">
        <v>140</v>
      </c>
      <c r="D17" s="90"/>
      <c r="E17" s="16"/>
      <c r="F17" s="17">
        <v>3301189</v>
      </c>
      <c r="G17" s="17">
        <v>4201000</v>
      </c>
      <c r="H17" s="17">
        <v>4101000</v>
      </c>
      <c r="I17" s="17">
        <v>1000000</v>
      </c>
      <c r="J17" s="17">
        <v>2000000</v>
      </c>
      <c r="K17" s="17">
        <v>2000000</v>
      </c>
      <c r="L17" s="17">
        <v>2000000</v>
      </c>
      <c r="M17" s="17">
        <v>2000000</v>
      </c>
      <c r="N17" s="17">
        <v>1500000</v>
      </c>
      <c r="O17" s="17">
        <v>1500000</v>
      </c>
      <c r="P17" s="17">
        <v>1500000</v>
      </c>
      <c r="Q17" s="17">
        <v>1500000</v>
      </c>
      <c r="R17" s="17">
        <v>1500000</v>
      </c>
      <c r="S17" s="17">
        <v>1500000</v>
      </c>
      <c r="T17" s="17">
        <v>1500000</v>
      </c>
      <c r="U17" s="17">
        <v>1500000</v>
      </c>
      <c r="V17" s="18">
        <v>1500000</v>
      </c>
    </row>
    <row r="18" spans="1:22" ht="27" customHeight="1" thickBot="1">
      <c r="A18" s="43" t="s">
        <v>16</v>
      </c>
      <c r="B18" s="50"/>
      <c r="C18" s="91" t="s">
        <v>17</v>
      </c>
      <c r="D18" s="91"/>
      <c r="E18" s="44"/>
      <c r="F18" s="45">
        <v>2719159.18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1"/>
    </row>
    <row r="19" spans="1:22" s="3" customFormat="1" ht="14.25">
      <c r="A19" s="92" t="s">
        <v>141</v>
      </c>
      <c r="B19" s="93"/>
      <c r="C19" s="93"/>
      <c r="D19" s="93"/>
      <c r="E19" s="12" t="s">
        <v>172</v>
      </c>
      <c r="F19" s="13">
        <f>F20+F27</f>
        <v>90591064.200000003</v>
      </c>
      <c r="G19" s="13">
        <f t="shared" ref="G19:I19" si="2">G20+G27</f>
        <v>85900000</v>
      </c>
      <c r="H19" s="13">
        <f t="shared" si="2"/>
        <v>87950000</v>
      </c>
      <c r="I19" s="13">
        <f t="shared" si="2"/>
        <v>92573000</v>
      </c>
      <c r="J19" s="13">
        <f t="shared" ref="J19:V19" si="3">J20+J27</f>
        <v>92682100</v>
      </c>
      <c r="K19" s="13">
        <f t="shared" si="3"/>
        <v>95314304</v>
      </c>
      <c r="L19" s="13">
        <f t="shared" si="3"/>
        <v>99139500</v>
      </c>
      <c r="M19" s="13">
        <f t="shared" si="3"/>
        <v>104589500</v>
      </c>
      <c r="N19" s="13">
        <f t="shared" si="3"/>
        <v>107921813</v>
      </c>
      <c r="O19" s="13">
        <f t="shared" si="3"/>
        <v>110260400</v>
      </c>
      <c r="P19" s="13">
        <f t="shared" si="3"/>
        <v>113518301</v>
      </c>
      <c r="Q19" s="13">
        <f t="shared" si="3"/>
        <v>117567400</v>
      </c>
      <c r="R19" s="13">
        <f t="shared" si="3"/>
        <v>119910000</v>
      </c>
      <c r="S19" s="13">
        <f t="shared" si="3"/>
        <v>123185300</v>
      </c>
      <c r="T19" s="13">
        <f t="shared" si="3"/>
        <v>126561400</v>
      </c>
      <c r="U19" s="13">
        <f t="shared" si="3"/>
        <v>130041900</v>
      </c>
      <c r="V19" s="14">
        <f t="shared" si="3"/>
        <v>133630600</v>
      </c>
    </row>
    <row r="20" spans="1:22">
      <c r="A20" s="15" t="s">
        <v>18</v>
      </c>
      <c r="B20" s="90" t="s">
        <v>142</v>
      </c>
      <c r="C20" s="90"/>
      <c r="D20" s="90"/>
      <c r="E20" s="16"/>
      <c r="F20" s="88">
        <v>84405143</v>
      </c>
      <c r="G20" s="17">
        <v>79816852</v>
      </c>
      <c r="H20" s="17">
        <v>80600000</v>
      </c>
      <c r="I20" s="17">
        <v>84073000</v>
      </c>
      <c r="J20" s="17">
        <v>85472100</v>
      </c>
      <c r="K20" s="17">
        <v>87418704</v>
      </c>
      <c r="L20" s="17">
        <v>89689500</v>
      </c>
      <c r="M20" s="17">
        <v>92256567</v>
      </c>
      <c r="N20" s="17">
        <v>95450853</v>
      </c>
      <c r="O20" s="17">
        <v>98576651</v>
      </c>
      <c r="P20" s="17">
        <v>101661599</v>
      </c>
      <c r="Q20" s="17">
        <v>104843937</v>
      </c>
      <c r="R20" s="17">
        <v>108126394</v>
      </c>
      <c r="S20" s="17">
        <v>111512622</v>
      </c>
      <c r="T20" s="17">
        <v>115006061</v>
      </c>
      <c r="U20" s="17">
        <v>118577715</v>
      </c>
      <c r="V20" s="18">
        <v>122708462</v>
      </c>
    </row>
    <row r="21" spans="1:22">
      <c r="A21" s="48"/>
      <c r="B21" s="112" t="s">
        <v>2</v>
      </c>
      <c r="C21" s="113"/>
      <c r="D21" s="114"/>
      <c r="E21" s="26"/>
      <c r="F21" s="106"/>
      <c r="G21" s="107"/>
      <c r="H21" s="107"/>
      <c r="I21" s="10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</row>
    <row r="22" spans="1:22" ht="15.75" customHeight="1">
      <c r="A22" s="15" t="s">
        <v>19</v>
      </c>
      <c r="B22" s="25"/>
      <c r="C22" s="90" t="s">
        <v>116</v>
      </c>
      <c r="D22" s="90"/>
      <c r="E22" s="16"/>
      <c r="F22" s="17">
        <v>420615</v>
      </c>
      <c r="G22" s="17">
        <v>818287</v>
      </c>
      <c r="H22" s="17">
        <v>796537</v>
      </c>
      <c r="I22" s="17">
        <v>775395</v>
      </c>
      <c r="J22" s="17">
        <v>754462</v>
      </c>
      <c r="K22" s="17">
        <v>734204</v>
      </c>
      <c r="L22" s="17">
        <v>358676</v>
      </c>
      <c r="M22" s="17">
        <v>246567</v>
      </c>
      <c r="N22" s="17">
        <v>258153</v>
      </c>
      <c r="O22" s="17">
        <v>270351</v>
      </c>
      <c r="P22" s="17">
        <v>283199</v>
      </c>
      <c r="Q22" s="17">
        <v>296737</v>
      </c>
      <c r="R22" s="17">
        <v>310994</v>
      </c>
      <c r="S22" s="17">
        <v>326022</v>
      </c>
      <c r="T22" s="17">
        <v>341861</v>
      </c>
      <c r="U22" s="17">
        <v>326515</v>
      </c>
      <c r="V22" s="18">
        <v>147262</v>
      </c>
    </row>
    <row r="23" spans="1:22" ht="102" customHeight="1">
      <c r="A23" s="15" t="s">
        <v>20</v>
      </c>
      <c r="B23" s="23"/>
      <c r="C23" s="23"/>
      <c r="D23" s="25" t="s">
        <v>143</v>
      </c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</row>
    <row r="24" spans="1:22" ht="76.5" customHeight="1">
      <c r="A24" s="15" t="s">
        <v>21</v>
      </c>
      <c r="B24" s="23"/>
      <c r="C24" s="94" t="s">
        <v>144</v>
      </c>
      <c r="D24" s="94"/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</row>
    <row r="25" spans="1:22">
      <c r="A25" s="15" t="s">
        <v>22</v>
      </c>
      <c r="B25" s="23"/>
      <c r="C25" s="90" t="s">
        <v>145</v>
      </c>
      <c r="D25" s="90"/>
      <c r="E25" s="16"/>
      <c r="F25" s="17">
        <v>2000000</v>
      </c>
      <c r="G25" s="17">
        <v>2000000</v>
      </c>
      <c r="H25" s="17">
        <v>1500000</v>
      </c>
      <c r="I25" s="17">
        <v>1300000</v>
      </c>
      <c r="J25" s="17">
        <v>600000</v>
      </c>
      <c r="K25" s="17">
        <v>500000</v>
      </c>
      <c r="L25" s="17">
        <v>300000</v>
      </c>
      <c r="M25" s="17">
        <v>200000</v>
      </c>
      <c r="N25" s="17"/>
      <c r="O25" s="17"/>
      <c r="P25" s="17"/>
      <c r="Q25" s="17"/>
      <c r="R25" s="17"/>
      <c r="S25" s="17"/>
      <c r="T25" s="17"/>
      <c r="U25" s="17"/>
      <c r="V25" s="18"/>
    </row>
    <row r="26" spans="1:22" ht="27" customHeight="1">
      <c r="A26" s="15" t="s">
        <v>23</v>
      </c>
      <c r="B26" s="23"/>
      <c r="C26" s="23"/>
      <c r="D26" s="25" t="s">
        <v>117</v>
      </c>
      <c r="E26" s="16"/>
      <c r="F26" s="17">
        <v>2000000</v>
      </c>
      <c r="G26" s="17">
        <v>2000000</v>
      </c>
      <c r="H26" s="17">
        <v>1500000</v>
      </c>
      <c r="I26" s="17">
        <v>1300000</v>
      </c>
      <c r="J26" s="17">
        <v>600000</v>
      </c>
      <c r="K26" s="17">
        <v>500000</v>
      </c>
      <c r="L26" s="17">
        <v>300000</v>
      </c>
      <c r="M26" s="17">
        <v>200000</v>
      </c>
      <c r="N26" s="17"/>
      <c r="O26" s="17"/>
      <c r="P26" s="17"/>
      <c r="Q26" s="17"/>
      <c r="R26" s="17"/>
      <c r="S26" s="17"/>
      <c r="T26" s="17"/>
      <c r="U26" s="17"/>
      <c r="V26" s="18"/>
    </row>
    <row r="27" spans="1:22" ht="15.75" customHeight="1" thickBot="1">
      <c r="A27" s="43" t="s">
        <v>24</v>
      </c>
      <c r="B27" s="91" t="s">
        <v>118</v>
      </c>
      <c r="C27" s="91"/>
      <c r="D27" s="91"/>
      <c r="E27" s="44"/>
      <c r="F27" s="89">
        <v>6185921.2000000002</v>
      </c>
      <c r="G27" s="45">
        <v>6083148</v>
      </c>
      <c r="H27" s="45">
        <v>7350000</v>
      </c>
      <c r="I27" s="45">
        <v>8500000</v>
      </c>
      <c r="J27" s="45">
        <v>7210000</v>
      </c>
      <c r="K27" s="45">
        <v>7895600</v>
      </c>
      <c r="L27" s="45">
        <v>9450000</v>
      </c>
      <c r="M27" s="45">
        <v>12332933</v>
      </c>
      <c r="N27" s="45">
        <v>12470960</v>
      </c>
      <c r="O27" s="45">
        <v>11683749</v>
      </c>
      <c r="P27" s="45">
        <v>11856702</v>
      </c>
      <c r="Q27" s="45">
        <v>12723463</v>
      </c>
      <c r="R27" s="45">
        <v>11783606</v>
      </c>
      <c r="S27" s="45">
        <v>11672678</v>
      </c>
      <c r="T27" s="45">
        <v>11555339</v>
      </c>
      <c r="U27" s="45">
        <v>11464185</v>
      </c>
      <c r="V27" s="51">
        <v>10922138</v>
      </c>
    </row>
    <row r="28" spans="1:22" s="3" customFormat="1" ht="15.75" customHeight="1" thickBot="1">
      <c r="A28" s="108" t="s">
        <v>146</v>
      </c>
      <c r="B28" s="109"/>
      <c r="C28" s="109"/>
      <c r="D28" s="109"/>
      <c r="E28" s="53" t="s">
        <v>173</v>
      </c>
      <c r="F28" s="54">
        <f>F6-F19</f>
        <v>5999999.9999999851</v>
      </c>
      <c r="G28" s="54">
        <f t="shared" ref="G28:I28" si="4">G6-G19</f>
        <v>9600000</v>
      </c>
      <c r="H28" s="54">
        <f t="shared" si="4"/>
        <v>11250000</v>
      </c>
      <c r="I28" s="54">
        <f t="shared" si="4"/>
        <v>4150000</v>
      </c>
      <c r="J28" s="54">
        <f t="shared" ref="J28:V28" si="5">J6-J19</f>
        <v>6400000</v>
      </c>
      <c r="K28" s="54">
        <f t="shared" si="5"/>
        <v>7200000</v>
      </c>
      <c r="L28" s="54">
        <f t="shared" si="5"/>
        <v>5100000</v>
      </c>
      <c r="M28" s="54">
        <f t="shared" si="5"/>
        <v>4035000</v>
      </c>
      <c r="N28" s="54">
        <f t="shared" si="5"/>
        <v>1000000</v>
      </c>
      <c r="O28" s="54">
        <f t="shared" si="5"/>
        <v>0</v>
      </c>
      <c r="P28" s="54">
        <f t="shared" si="5"/>
        <v>0</v>
      </c>
      <c r="Q28" s="54">
        <f t="shared" si="5"/>
        <v>0</v>
      </c>
      <c r="R28" s="54">
        <f t="shared" si="5"/>
        <v>0</v>
      </c>
      <c r="S28" s="54">
        <f t="shared" si="5"/>
        <v>0</v>
      </c>
      <c r="T28" s="54">
        <f t="shared" si="5"/>
        <v>0</v>
      </c>
      <c r="U28" s="54">
        <f t="shared" si="5"/>
        <v>0</v>
      </c>
      <c r="V28" s="55">
        <f t="shared" si="5"/>
        <v>0</v>
      </c>
    </row>
    <row r="29" spans="1:22" s="3" customFormat="1" ht="15.75" customHeight="1">
      <c r="A29" s="92" t="s">
        <v>147</v>
      </c>
      <c r="B29" s="93"/>
      <c r="C29" s="93"/>
      <c r="D29" s="93"/>
      <c r="E29" s="12" t="s">
        <v>174</v>
      </c>
      <c r="F29" s="56">
        <f>F30+F32+F34+F36</f>
        <v>4325338</v>
      </c>
      <c r="G29" s="56">
        <f t="shared" ref="G29:I29" si="6">G30+G32+G34+G36</f>
        <v>400000</v>
      </c>
      <c r="H29" s="56">
        <f t="shared" si="6"/>
        <v>3000000</v>
      </c>
      <c r="I29" s="56">
        <f t="shared" si="6"/>
        <v>5150000</v>
      </c>
      <c r="J29" s="56">
        <f t="shared" ref="J29:V29" si="7">J30+J32+J34+J36</f>
        <v>1000000</v>
      </c>
      <c r="K29" s="56">
        <f t="shared" si="7"/>
        <v>0</v>
      </c>
      <c r="L29" s="56">
        <f t="shared" si="7"/>
        <v>0</v>
      </c>
      <c r="M29" s="56">
        <f t="shared" si="7"/>
        <v>0</v>
      </c>
      <c r="N29" s="56">
        <f t="shared" si="7"/>
        <v>0</v>
      </c>
      <c r="O29" s="56">
        <f t="shared" si="7"/>
        <v>1000000</v>
      </c>
      <c r="P29" s="56">
        <f t="shared" si="7"/>
        <v>1000000</v>
      </c>
      <c r="Q29" s="56">
        <f t="shared" si="7"/>
        <v>1000000</v>
      </c>
      <c r="R29" s="56">
        <f t="shared" si="7"/>
        <v>1000000</v>
      </c>
      <c r="S29" s="56">
        <f t="shared" si="7"/>
        <v>1000000</v>
      </c>
      <c r="T29" s="56">
        <f t="shared" si="7"/>
        <v>1000000</v>
      </c>
      <c r="U29" s="56">
        <f t="shared" si="7"/>
        <v>1000000</v>
      </c>
      <c r="V29" s="57">
        <f t="shared" si="7"/>
        <v>1000000</v>
      </c>
    </row>
    <row r="30" spans="1:22" ht="15.75" customHeight="1">
      <c r="A30" s="15" t="s">
        <v>25</v>
      </c>
      <c r="B30" s="90" t="s">
        <v>148</v>
      </c>
      <c r="C30" s="90"/>
      <c r="D30" s="90"/>
      <c r="E30" s="16"/>
      <c r="F30" s="2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</row>
    <row r="31" spans="1:22" ht="15.75" customHeight="1">
      <c r="A31" s="15" t="s">
        <v>26</v>
      </c>
      <c r="B31" s="25"/>
      <c r="C31" s="90" t="s">
        <v>119</v>
      </c>
      <c r="D31" s="90"/>
      <c r="E31" s="16"/>
      <c r="F31" s="2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</row>
    <row r="32" spans="1:22" ht="26.25" customHeight="1">
      <c r="A32" s="15" t="s">
        <v>27</v>
      </c>
      <c r="B32" s="90" t="s">
        <v>149</v>
      </c>
      <c r="C32" s="90"/>
      <c r="D32" s="90"/>
      <c r="E32" s="16"/>
      <c r="F32" s="28">
        <v>4292433</v>
      </c>
      <c r="G32" s="17">
        <v>400000</v>
      </c>
      <c r="H32" s="17">
        <v>3000000</v>
      </c>
      <c r="I32" s="17">
        <v>5150000</v>
      </c>
      <c r="J32" s="17">
        <v>1000000</v>
      </c>
      <c r="K32" s="17"/>
      <c r="L32" s="17"/>
      <c r="M32" s="17"/>
      <c r="N32" s="17"/>
      <c r="O32" s="17">
        <v>1000000</v>
      </c>
      <c r="P32" s="17">
        <v>1000000</v>
      </c>
      <c r="Q32" s="17">
        <v>1000000</v>
      </c>
      <c r="R32" s="17">
        <v>1000000</v>
      </c>
      <c r="S32" s="17">
        <v>1000000</v>
      </c>
      <c r="T32" s="17">
        <v>1000000</v>
      </c>
      <c r="U32" s="17">
        <v>1000000</v>
      </c>
      <c r="V32" s="18">
        <v>1000000</v>
      </c>
    </row>
    <row r="33" spans="1:22">
      <c r="A33" s="15" t="s">
        <v>28</v>
      </c>
      <c r="B33" s="25"/>
      <c r="C33" s="117" t="s">
        <v>120</v>
      </c>
      <c r="D33" s="117"/>
      <c r="E33" s="16"/>
      <c r="F33" s="2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</row>
    <row r="34" spans="1:22" ht="14.25" customHeight="1">
      <c r="A34" s="15" t="s">
        <v>29</v>
      </c>
      <c r="B34" s="90" t="s">
        <v>150</v>
      </c>
      <c r="C34" s="90"/>
      <c r="D34" s="90"/>
      <c r="E34" s="16"/>
      <c r="F34" s="2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</row>
    <row r="35" spans="1:22">
      <c r="A35" s="15" t="s">
        <v>30</v>
      </c>
      <c r="B35" s="25"/>
      <c r="C35" s="117" t="s">
        <v>120</v>
      </c>
      <c r="D35" s="117"/>
      <c r="E35" s="16"/>
      <c r="F35" s="2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</row>
    <row r="36" spans="1:22" ht="15.75" customHeight="1">
      <c r="A36" s="15" t="s">
        <v>31</v>
      </c>
      <c r="B36" s="90" t="s">
        <v>151</v>
      </c>
      <c r="C36" s="90"/>
      <c r="D36" s="90"/>
      <c r="E36" s="16"/>
      <c r="F36" s="28">
        <v>32905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</row>
    <row r="37" spans="1:22" ht="15.75" thickBot="1">
      <c r="A37" s="43" t="s">
        <v>32</v>
      </c>
      <c r="B37" s="58"/>
      <c r="C37" s="100" t="s">
        <v>119</v>
      </c>
      <c r="D37" s="100"/>
      <c r="E37" s="44"/>
      <c r="F37" s="52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51"/>
    </row>
    <row r="38" spans="1:22">
      <c r="A38" s="92" t="s">
        <v>152</v>
      </c>
      <c r="B38" s="93"/>
      <c r="C38" s="93"/>
      <c r="D38" s="93"/>
      <c r="E38" s="12" t="s">
        <v>175</v>
      </c>
      <c r="F38" s="13">
        <f>F39+F42</f>
        <v>7200000</v>
      </c>
      <c r="G38" s="13">
        <f t="shared" ref="G38:I38" si="8">G39+G42</f>
        <v>7000000</v>
      </c>
      <c r="H38" s="13">
        <f t="shared" si="8"/>
        <v>7100000</v>
      </c>
      <c r="I38" s="13">
        <f t="shared" si="8"/>
        <v>8300000</v>
      </c>
      <c r="J38" s="13">
        <f t="shared" ref="J38:V38" si="9">J39+J42</f>
        <v>7400000</v>
      </c>
      <c r="K38" s="13">
        <f t="shared" si="9"/>
        <v>7200000</v>
      </c>
      <c r="L38" s="13">
        <f t="shared" si="9"/>
        <v>5100000</v>
      </c>
      <c r="M38" s="13">
        <f t="shared" si="9"/>
        <v>4035000</v>
      </c>
      <c r="N38" s="13">
        <f t="shared" si="9"/>
        <v>0</v>
      </c>
      <c r="O38" s="13">
        <f t="shared" si="9"/>
        <v>0</v>
      </c>
      <c r="P38" s="13">
        <f t="shared" si="9"/>
        <v>0</v>
      </c>
      <c r="Q38" s="13">
        <f t="shared" si="9"/>
        <v>0</v>
      </c>
      <c r="R38" s="13">
        <f t="shared" si="9"/>
        <v>0</v>
      </c>
      <c r="S38" s="13">
        <f t="shared" si="9"/>
        <v>0</v>
      </c>
      <c r="T38" s="13">
        <f t="shared" si="9"/>
        <v>0</v>
      </c>
      <c r="U38" s="13">
        <f t="shared" si="9"/>
        <v>0</v>
      </c>
      <c r="V38" s="14">
        <f t="shared" si="9"/>
        <v>0</v>
      </c>
    </row>
    <row r="39" spans="1:22" ht="28.5" customHeight="1">
      <c r="A39" s="15" t="s">
        <v>33</v>
      </c>
      <c r="B39" s="90" t="s">
        <v>153</v>
      </c>
      <c r="C39" s="90"/>
      <c r="D39" s="90"/>
      <c r="E39" s="16"/>
      <c r="F39" s="28">
        <v>7200000</v>
      </c>
      <c r="G39" s="17">
        <v>7000000</v>
      </c>
      <c r="H39" s="17">
        <v>7100000</v>
      </c>
      <c r="I39" s="17">
        <v>8300000</v>
      </c>
      <c r="J39" s="17">
        <v>7400000</v>
      </c>
      <c r="K39" s="17">
        <v>7200000</v>
      </c>
      <c r="L39" s="17">
        <v>5100000</v>
      </c>
      <c r="M39" s="17">
        <v>4035000</v>
      </c>
      <c r="N39" s="17"/>
      <c r="O39" s="17"/>
      <c r="P39" s="17"/>
      <c r="Q39" s="17"/>
      <c r="R39" s="17"/>
      <c r="S39" s="17"/>
      <c r="T39" s="17"/>
      <c r="U39" s="17"/>
      <c r="V39" s="18"/>
    </row>
    <row r="40" spans="1:22" ht="111.75" customHeight="1">
      <c r="A40" s="15" t="s">
        <v>34</v>
      </c>
      <c r="B40" s="25"/>
      <c r="C40" s="90" t="s">
        <v>154</v>
      </c>
      <c r="D40" s="90"/>
      <c r="E40" s="16"/>
      <c r="F40" s="2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</row>
    <row r="41" spans="1:22" ht="41.25" customHeight="1">
      <c r="A41" s="15" t="s">
        <v>35</v>
      </c>
      <c r="B41" s="25"/>
      <c r="C41" s="23"/>
      <c r="D41" s="25" t="s">
        <v>132</v>
      </c>
      <c r="E41" s="16"/>
      <c r="F41" s="2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</row>
    <row r="42" spans="1:22" ht="15.75" customHeight="1" thickBot="1">
      <c r="A42" s="43" t="s">
        <v>36</v>
      </c>
      <c r="B42" s="91" t="s">
        <v>37</v>
      </c>
      <c r="C42" s="91"/>
      <c r="D42" s="91"/>
      <c r="E42" s="44"/>
      <c r="F42" s="52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51"/>
    </row>
    <row r="43" spans="1:22" s="3" customFormat="1" ht="15.75" customHeight="1">
      <c r="A43" s="92" t="s">
        <v>155</v>
      </c>
      <c r="B43" s="93"/>
      <c r="C43" s="93"/>
      <c r="D43" s="93"/>
      <c r="E43" s="12"/>
      <c r="F43" s="56">
        <v>46135000</v>
      </c>
      <c r="G43" s="13">
        <v>39135000</v>
      </c>
      <c r="H43" s="13">
        <v>32035000</v>
      </c>
      <c r="I43" s="13">
        <v>23735000</v>
      </c>
      <c r="J43" s="13">
        <v>16335000</v>
      </c>
      <c r="K43" s="13">
        <v>9135000</v>
      </c>
      <c r="L43" s="13">
        <v>4035000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4">
        <v>0</v>
      </c>
    </row>
    <row r="44" spans="1:22" ht="51.75" customHeight="1">
      <c r="A44" s="15" t="s">
        <v>38</v>
      </c>
      <c r="B44" s="90" t="s">
        <v>39</v>
      </c>
      <c r="C44" s="90"/>
      <c r="D44" s="90"/>
      <c r="E44" s="16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ht="27" customHeight="1">
      <c r="A45" s="15" t="s">
        <v>40</v>
      </c>
      <c r="B45" s="30"/>
      <c r="C45" s="90" t="s">
        <v>121</v>
      </c>
      <c r="D45" s="90"/>
      <c r="E45" s="16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</row>
    <row r="46" spans="1:22" ht="39.75" customHeight="1">
      <c r="A46" s="15" t="s">
        <v>122</v>
      </c>
      <c r="B46" s="90" t="s">
        <v>41</v>
      </c>
      <c r="C46" s="90"/>
      <c r="D46" s="90"/>
      <c r="E46" s="31" t="s">
        <v>176</v>
      </c>
      <c r="F46" s="32">
        <f>(F43/F6)</f>
        <v>0.47763217417786774</v>
      </c>
      <c r="G46" s="32">
        <f t="shared" ref="G46:I46" si="10">(G43/G6)</f>
        <v>0.40979057591623036</v>
      </c>
      <c r="H46" s="32">
        <f t="shared" si="10"/>
        <v>0.32293346774193549</v>
      </c>
      <c r="I46" s="32">
        <f t="shared" si="10"/>
        <v>0.24539147875893014</v>
      </c>
      <c r="J46" s="32">
        <f t="shared" ref="J46:V46" si="11">(J43/J6)</f>
        <v>0.16486328004755652</v>
      </c>
      <c r="K46" s="32">
        <f t="shared" si="11"/>
        <v>8.9109515877901294E-2</v>
      </c>
      <c r="L46" s="32">
        <f t="shared" si="11"/>
        <v>3.8708934712848773E-2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0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3">
        <f t="shared" si="11"/>
        <v>0</v>
      </c>
    </row>
    <row r="47" spans="1:22" ht="38.25" customHeight="1" thickBot="1">
      <c r="A47" s="59" t="s">
        <v>123</v>
      </c>
      <c r="B47" s="99" t="s">
        <v>42</v>
      </c>
      <c r="C47" s="99"/>
      <c r="D47" s="99"/>
      <c r="E47" s="60" t="s">
        <v>177</v>
      </c>
      <c r="F47" s="61">
        <f>((F43-F44)/F6)</f>
        <v>0.47763217417786774</v>
      </c>
      <c r="G47" s="61">
        <f t="shared" ref="G47:I47" si="12">((G43-G44)/G6)</f>
        <v>0.40979057591623036</v>
      </c>
      <c r="H47" s="61">
        <f t="shared" si="12"/>
        <v>0.32293346774193549</v>
      </c>
      <c r="I47" s="61">
        <f t="shared" si="12"/>
        <v>0.24539147875893014</v>
      </c>
      <c r="J47" s="61">
        <f t="shared" ref="J47:V47" si="13">((J43-J44)/J6)</f>
        <v>0.16486328004755652</v>
      </c>
      <c r="K47" s="61">
        <f t="shared" si="13"/>
        <v>8.9109515877901294E-2</v>
      </c>
      <c r="L47" s="61">
        <f t="shared" si="13"/>
        <v>3.8708934712848773E-2</v>
      </c>
      <c r="M47" s="61">
        <f t="shared" si="13"/>
        <v>0</v>
      </c>
      <c r="N47" s="61">
        <f t="shared" si="13"/>
        <v>0</v>
      </c>
      <c r="O47" s="61">
        <f t="shared" si="13"/>
        <v>0</v>
      </c>
      <c r="P47" s="61">
        <f t="shared" si="13"/>
        <v>0</v>
      </c>
      <c r="Q47" s="61">
        <f t="shared" si="13"/>
        <v>0</v>
      </c>
      <c r="R47" s="61">
        <f t="shared" si="13"/>
        <v>0</v>
      </c>
      <c r="S47" s="61">
        <f t="shared" si="13"/>
        <v>0</v>
      </c>
      <c r="T47" s="61">
        <f t="shared" si="13"/>
        <v>0</v>
      </c>
      <c r="U47" s="61">
        <f t="shared" si="13"/>
        <v>0</v>
      </c>
      <c r="V47" s="62">
        <f t="shared" si="13"/>
        <v>0</v>
      </c>
    </row>
    <row r="48" spans="1:22" ht="51" customHeight="1" thickBot="1">
      <c r="A48" s="96" t="s">
        <v>43</v>
      </c>
      <c r="B48" s="97"/>
      <c r="C48" s="97"/>
      <c r="D48" s="97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27" customHeight="1">
      <c r="A49" s="92" t="s">
        <v>44</v>
      </c>
      <c r="B49" s="93"/>
      <c r="C49" s="93"/>
      <c r="D49" s="93"/>
      <c r="E49" s="12"/>
      <c r="F49" s="70"/>
      <c r="G49" s="70"/>
      <c r="H49" s="70"/>
      <c r="I49" s="70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9"/>
    </row>
    <row r="50" spans="1:22" ht="26.25" customHeight="1">
      <c r="A50" s="15" t="s">
        <v>124</v>
      </c>
      <c r="B50" s="90" t="s">
        <v>125</v>
      </c>
      <c r="C50" s="90"/>
      <c r="D50" s="90"/>
      <c r="E50" s="16" t="s">
        <v>178</v>
      </c>
      <c r="F50" s="28">
        <f>F7-F20</f>
        <v>6014073.0199999958</v>
      </c>
      <c r="G50" s="28">
        <f t="shared" ref="G50:I50" si="14">G7-G20</f>
        <v>10081892</v>
      </c>
      <c r="H50" s="28">
        <f t="shared" si="14"/>
        <v>13217113</v>
      </c>
      <c r="I50" s="28">
        <f t="shared" si="14"/>
        <v>10046000</v>
      </c>
      <c r="J50" s="28">
        <f t="shared" ref="J50:V50" si="15">J7-J20</f>
        <v>11501800</v>
      </c>
      <c r="K50" s="28">
        <f t="shared" si="15"/>
        <v>12983100</v>
      </c>
      <c r="L50" s="28">
        <f t="shared" si="15"/>
        <v>12500000</v>
      </c>
      <c r="M50" s="28">
        <f t="shared" si="15"/>
        <v>14315933</v>
      </c>
      <c r="N50" s="28">
        <f t="shared" si="15"/>
        <v>11916860</v>
      </c>
      <c r="O50" s="28">
        <f t="shared" si="15"/>
        <v>10127449</v>
      </c>
      <c r="P50" s="28">
        <f t="shared" si="15"/>
        <v>9738501</v>
      </c>
      <c r="Q50" s="28">
        <f t="shared" si="15"/>
        <v>11162563</v>
      </c>
      <c r="R50" s="28">
        <f t="shared" si="15"/>
        <v>10220306</v>
      </c>
      <c r="S50" s="28">
        <f t="shared" si="15"/>
        <v>10106878</v>
      </c>
      <c r="T50" s="28">
        <f t="shared" si="15"/>
        <v>9986939</v>
      </c>
      <c r="U50" s="28">
        <f t="shared" si="15"/>
        <v>9893085</v>
      </c>
      <c r="V50" s="34">
        <f t="shared" si="15"/>
        <v>9348238</v>
      </c>
    </row>
    <row r="51" spans="1:22" ht="36.75" customHeight="1" thickBot="1">
      <c r="A51" s="71" t="s">
        <v>126</v>
      </c>
      <c r="B51" s="98" t="s">
        <v>127</v>
      </c>
      <c r="C51" s="98"/>
      <c r="D51" s="98"/>
      <c r="E51" s="72" t="s">
        <v>179</v>
      </c>
      <c r="F51" s="73">
        <f>F7+F30+F32-F20-F24</f>
        <v>10306506.019999996</v>
      </c>
      <c r="G51" s="73">
        <f t="shared" ref="G51:I51" si="16">G7+G30+G32-G20-G24</f>
        <v>10481892</v>
      </c>
      <c r="H51" s="73">
        <f t="shared" si="16"/>
        <v>16217113</v>
      </c>
      <c r="I51" s="73">
        <f t="shared" si="16"/>
        <v>15196000</v>
      </c>
      <c r="J51" s="73">
        <f t="shared" ref="J51:V51" si="17">J7+J30+J32-J20-J24</f>
        <v>12501800</v>
      </c>
      <c r="K51" s="73">
        <f t="shared" si="17"/>
        <v>12983100</v>
      </c>
      <c r="L51" s="73">
        <f t="shared" si="17"/>
        <v>12500000</v>
      </c>
      <c r="M51" s="73">
        <f t="shared" si="17"/>
        <v>14315933</v>
      </c>
      <c r="N51" s="73">
        <f t="shared" si="17"/>
        <v>11916860</v>
      </c>
      <c r="O51" s="73">
        <f t="shared" si="17"/>
        <v>11127449</v>
      </c>
      <c r="P51" s="73">
        <f t="shared" si="17"/>
        <v>10738501</v>
      </c>
      <c r="Q51" s="73">
        <f t="shared" si="17"/>
        <v>12162563</v>
      </c>
      <c r="R51" s="73">
        <f t="shared" si="17"/>
        <v>11220306</v>
      </c>
      <c r="S51" s="73">
        <f t="shared" si="17"/>
        <v>11106878</v>
      </c>
      <c r="T51" s="73">
        <f t="shared" si="17"/>
        <v>10986939</v>
      </c>
      <c r="U51" s="73">
        <f t="shared" si="17"/>
        <v>10893085</v>
      </c>
      <c r="V51" s="74">
        <f t="shared" si="17"/>
        <v>10348238</v>
      </c>
    </row>
    <row r="52" spans="1:22" ht="15.75" customHeight="1">
      <c r="A52" s="92" t="s">
        <v>45</v>
      </c>
      <c r="B52" s="93"/>
      <c r="C52" s="93"/>
      <c r="D52" s="93"/>
      <c r="E52" s="12"/>
      <c r="F52" s="70"/>
      <c r="G52" s="70"/>
      <c r="H52" s="70"/>
      <c r="I52" s="70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9"/>
    </row>
    <row r="53" spans="1:22" ht="48" customHeight="1">
      <c r="A53" s="15" t="s">
        <v>128</v>
      </c>
      <c r="B53" s="90" t="s">
        <v>46</v>
      </c>
      <c r="C53" s="90"/>
      <c r="D53" s="90"/>
      <c r="E53" s="16" t="s">
        <v>181</v>
      </c>
      <c r="F53" s="32">
        <f>(F22+F26+F39)/F6</f>
        <v>9.960150123286457E-2</v>
      </c>
      <c r="G53" s="32">
        <f t="shared" ref="G53:I53" si="18">(G22+G26+G39)/G6</f>
        <v>0.10280928795811518</v>
      </c>
      <c r="H53" s="32">
        <f t="shared" si="18"/>
        <v>9.4723155241935489E-2</v>
      </c>
      <c r="I53" s="32">
        <f t="shared" si="18"/>
        <v>0.10726916038584411</v>
      </c>
      <c r="J53" s="32">
        <f t="shared" ref="J53:V53" si="19">(J22+J26+J39)/J6</f>
        <v>8.8355636386390685E-2</v>
      </c>
      <c r="K53" s="32">
        <f t="shared" si="19"/>
        <v>8.2273435714883256E-2</v>
      </c>
      <c r="L53" s="32">
        <f t="shared" si="19"/>
        <v>5.5244662531957658E-2</v>
      </c>
      <c r="M53" s="32">
        <f t="shared" si="19"/>
        <v>4.1257423509429271E-2</v>
      </c>
      <c r="N53" s="32">
        <f t="shared" si="19"/>
        <v>2.3700762307362622E-3</v>
      </c>
      <c r="O53" s="32">
        <f t="shared" si="19"/>
        <v>2.4519319719500383E-3</v>
      </c>
      <c r="P53" s="32">
        <f t="shared" si="19"/>
        <v>2.494743116354428E-3</v>
      </c>
      <c r="Q53" s="32">
        <f t="shared" si="19"/>
        <v>2.5239734824449634E-3</v>
      </c>
      <c r="R53" s="32">
        <f t="shared" si="19"/>
        <v>2.5935618380452004E-3</v>
      </c>
      <c r="S53" s="32">
        <f t="shared" si="19"/>
        <v>2.6465982548242364E-3</v>
      </c>
      <c r="T53" s="32">
        <f t="shared" si="19"/>
        <v>2.7011474272566516E-3</v>
      </c>
      <c r="U53" s="32">
        <f t="shared" si="19"/>
        <v>2.5108445816309972E-3</v>
      </c>
      <c r="V53" s="33">
        <f t="shared" si="19"/>
        <v>1.1020080730012437E-3</v>
      </c>
    </row>
    <row r="54" spans="1:22" ht="48.75" customHeight="1">
      <c r="A54" s="15" t="s">
        <v>129</v>
      </c>
      <c r="B54" s="90" t="s">
        <v>47</v>
      </c>
      <c r="C54" s="90"/>
      <c r="D54" s="90"/>
      <c r="E54" s="16" t="s">
        <v>180</v>
      </c>
      <c r="F54" s="32">
        <f>(F22+F26+F39-F40)/F6</f>
        <v>9.960150123286457E-2</v>
      </c>
      <c r="G54" s="32" t="s">
        <v>192</v>
      </c>
      <c r="H54" s="32" t="s">
        <v>192</v>
      </c>
      <c r="I54" s="32" t="s">
        <v>192</v>
      </c>
      <c r="J54" s="32" t="s">
        <v>192</v>
      </c>
      <c r="K54" s="32" t="s">
        <v>192</v>
      </c>
      <c r="L54" s="32" t="s">
        <v>192</v>
      </c>
      <c r="M54" s="32" t="s">
        <v>192</v>
      </c>
      <c r="N54" s="32" t="s">
        <v>192</v>
      </c>
      <c r="O54" s="32" t="s">
        <v>192</v>
      </c>
      <c r="P54" s="32" t="s">
        <v>192</v>
      </c>
      <c r="Q54" s="32" t="s">
        <v>192</v>
      </c>
      <c r="R54" s="32" t="s">
        <v>192</v>
      </c>
      <c r="S54" s="32" t="s">
        <v>192</v>
      </c>
      <c r="T54" s="32" t="s">
        <v>192</v>
      </c>
      <c r="U54" s="32" t="s">
        <v>192</v>
      </c>
      <c r="V54" s="33" t="s">
        <v>192</v>
      </c>
    </row>
    <row r="55" spans="1:22" ht="77.25" customHeight="1">
      <c r="A55" s="15" t="s">
        <v>48</v>
      </c>
      <c r="B55" s="90" t="s">
        <v>156</v>
      </c>
      <c r="C55" s="90"/>
      <c r="D55" s="90"/>
      <c r="E55" s="16" t="s">
        <v>181</v>
      </c>
      <c r="F55" s="37">
        <f>(F22+F26+F39)/F6</f>
        <v>9.960150123286457E-2</v>
      </c>
      <c r="G55" s="37">
        <f t="shared" ref="G55:I55" si="20">(G22+G26+G39)/G6</f>
        <v>0.10280928795811518</v>
      </c>
      <c r="H55" s="37">
        <f t="shared" si="20"/>
        <v>9.4723155241935489E-2</v>
      </c>
      <c r="I55" s="37">
        <f t="shared" si="20"/>
        <v>0.10726916038584411</v>
      </c>
      <c r="J55" s="37">
        <f t="shared" ref="J55:V55" si="21">(J22+J26+J39)/J6</f>
        <v>8.8355636386390685E-2</v>
      </c>
      <c r="K55" s="37">
        <f t="shared" si="21"/>
        <v>8.2273435714883256E-2</v>
      </c>
      <c r="L55" s="37">
        <f t="shared" si="21"/>
        <v>5.5244662531957658E-2</v>
      </c>
      <c r="M55" s="37">
        <f t="shared" si="21"/>
        <v>4.1257423509429271E-2</v>
      </c>
      <c r="N55" s="37">
        <f t="shared" si="21"/>
        <v>2.3700762307362622E-3</v>
      </c>
      <c r="O55" s="37">
        <f t="shared" si="21"/>
        <v>2.4519319719500383E-3</v>
      </c>
      <c r="P55" s="37">
        <f t="shared" si="21"/>
        <v>2.494743116354428E-3</v>
      </c>
      <c r="Q55" s="37">
        <f t="shared" si="21"/>
        <v>2.5239734824449634E-3</v>
      </c>
      <c r="R55" s="37">
        <f t="shared" si="21"/>
        <v>2.5935618380452004E-3</v>
      </c>
      <c r="S55" s="37">
        <f t="shared" si="21"/>
        <v>2.6465982548242364E-3</v>
      </c>
      <c r="T55" s="37">
        <f t="shared" si="21"/>
        <v>2.7011474272566516E-3</v>
      </c>
      <c r="U55" s="37">
        <f t="shared" si="21"/>
        <v>2.5108445816309972E-3</v>
      </c>
      <c r="V55" s="38">
        <f t="shared" si="21"/>
        <v>1.1020080730012437E-3</v>
      </c>
    </row>
    <row r="56" spans="1:22" ht="73.5" customHeight="1">
      <c r="A56" s="15" t="s">
        <v>49</v>
      </c>
      <c r="B56" s="90" t="s">
        <v>157</v>
      </c>
      <c r="C56" s="90"/>
      <c r="D56" s="90"/>
      <c r="E56" s="16" t="s">
        <v>180</v>
      </c>
      <c r="F56" s="37">
        <f>(F22+F26+F39-F40)/F6</f>
        <v>9.960150123286457E-2</v>
      </c>
      <c r="G56" s="37">
        <f t="shared" ref="G56:I56" si="22">(G22+G26+G39-G40)/G6</f>
        <v>0.10280928795811518</v>
      </c>
      <c r="H56" s="37">
        <f t="shared" si="22"/>
        <v>9.4723155241935489E-2</v>
      </c>
      <c r="I56" s="37">
        <f t="shared" si="22"/>
        <v>0.10726916038584411</v>
      </c>
      <c r="J56" s="37">
        <f t="shared" ref="J56:V56" si="23">(J22+J26+J39-J40)/J6</f>
        <v>8.8355636386390685E-2</v>
      </c>
      <c r="K56" s="37">
        <f t="shared" si="23"/>
        <v>8.2273435714883256E-2</v>
      </c>
      <c r="L56" s="37">
        <f t="shared" si="23"/>
        <v>5.5244662531957658E-2</v>
      </c>
      <c r="M56" s="37">
        <f t="shared" si="23"/>
        <v>4.1257423509429271E-2</v>
      </c>
      <c r="N56" s="37">
        <f t="shared" si="23"/>
        <v>2.3700762307362622E-3</v>
      </c>
      <c r="O56" s="37">
        <f t="shared" si="23"/>
        <v>2.4519319719500383E-3</v>
      </c>
      <c r="P56" s="37">
        <f t="shared" si="23"/>
        <v>2.494743116354428E-3</v>
      </c>
      <c r="Q56" s="37">
        <f t="shared" si="23"/>
        <v>2.5239734824449634E-3</v>
      </c>
      <c r="R56" s="37">
        <f t="shared" si="23"/>
        <v>2.5935618380452004E-3</v>
      </c>
      <c r="S56" s="37">
        <f t="shared" si="23"/>
        <v>2.6465982548242364E-3</v>
      </c>
      <c r="T56" s="37">
        <f t="shared" si="23"/>
        <v>2.7011474272566516E-3</v>
      </c>
      <c r="U56" s="37">
        <f t="shared" si="23"/>
        <v>2.5108445816309972E-3</v>
      </c>
      <c r="V56" s="38">
        <f t="shared" si="23"/>
        <v>1.1020080730012437E-3</v>
      </c>
    </row>
    <row r="57" spans="1:22" ht="52.5" customHeight="1">
      <c r="A57" s="15" t="s">
        <v>50</v>
      </c>
      <c r="B57" s="90" t="s">
        <v>158</v>
      </c>
      <c r="C57" s="90"/>
      <c r="D57" s="90"/>
      <c r="E57" s="16"/>
      <c r="F57" s="17">
        <v>12385</v>
      </c>
      <c r="G57" s="17">
        <v>12311</v>
      </c>
      <c r="H57" s="29">
        <v>12311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6"/>
    </row>
    <row r="58" spans="1:22" ht="78" customHeight="1">
      <c r="A58" s="15" t="s">
        <v>51</v>
      </c>
      <c r="B58" s="90" t="s">
        <v>159</v>
      </c>
      <c r="C58" s="90"/>
      <c r="D58" s="90"/>
      <c r="E58" s="16" t="s">
        <v>182</v>
      </c>
      <c r="F58" s="39">
        <f>(F22+F26+F39+F57-F40)/F6</f>
        <v>9.9729722203433402E-2</v>
      </c>
      <c r="G58" s="39">
        <f t="shared" ref="G58:I58" si="24">(G22+G26+G39+G57-G40)/G6</f>
        <v>0.10293819895287958</v>
      </c>
      <c r="H58" s="39">
        <f t="shared" si="24"/>
        <v>9.4847258064516132E-2</v>
      </c>
      <c r="I58" s="39">
        <f t="shared" si="24"/>
        <v>0.10726916038584411</v>
      </c>
      <c r="J58" s="39">
        <f>(J22+J26+J39+J57-J40)/J6</f>
        <v>8.8355636386390685E-2</v>
      </c>
      <c r="K58" s="39">
        <f t="shared" ref="K58:V58" si="25">(K22+K26+K39+K57-K40)/K6</f>
        <v>8.2273435714883256E-2</v>
      </c>
      <c r="L58" s="39">
        <f t="shared" si="25"/>
        <v>5.5244662531957658E-2</v>
      </c>
      <c r="M58" s="39">
        <f t="shared" si="25"/>
        <v>4.1257423509429271E-2</v>
      </c>
      <c r="N58" s="39">
        <f t="shared" si="25"/>
        <v>2.3700762307362622E-3</v>
      </c>
      <c r="O58" s="39">
        <f t="shared" si="25"/>
        <v>2.4519319719500383E-3</v>
      </c>
      <c r="P58" s="39">
        <f t="shared" si="25"/>
        <v>2.494743116354428E-3</v>
      </c>
      <c r="Q58" s="39">
        <f t="shared" si="25"/>
        <v>2.5239734824449634E-3</v>
      </c>
      <c r="R58" s="39">
        <f t="shared" si="25"/>
        <v>2.5935618380452004E-3</v>
      </c>
      <c r="S58" s="39">
        <f t="shared" si="25"/>
        <v>2.6465982548242364E-3</v>
      </c>
      <c r="T58" s="39">
        <f t="shared" si="25"/>
        <v>2.7011474272566516E-3</v>
      </c>
      <c r="U58" s="39">
        <f t="shared" si="25"/>
        <v>2.5108445816309972E-3</v>
      </c>
      <c r="V58" s="40">
        <f t="shared" si="25"/>
        <v>1.1020080730012437E-3</v>
      </c>
    </row>
    <row r="59" spans="1:22" ht="77.25" customHeight="1">
      <c r="A59" s="15" t="s">
        <v>52</v>
      </c>
      <c r="B59" s="90" t="s">
        <v>160</v>
      </c>
      <c r="C59" s="90"/>
      <c r="D59" s="90"/>
      <c r="E59" s="16" t="s">
        <v>183</v>
      </c>
      <c r="F59" s="37">
        <v>9.0999999999999998E-2</v>
      </c>
      <c r="G59" s="37">
        <v>0.1086</v>
      </c>
      <c r="H59" s="39">
        <v>9.5500000000000002E-2</v>
      </c>
      <c r="I59" s="39">
        <v>0.14019999999999999</v>
      </c>
      <c r="J59" s="39">
        <v>0.14610000000000001</v>
      </c>
      <c r="K59" s="39">
        <v>0.14169999999999999</v>
      </c>
      <c r="L59" s="39">
        <v>0.13220000000000001</v>
      </c>
      <c r="M59" s="39">
        <v>0.14050000000000001</v>
      </c>
      <c r="N59" s="39">
        <v>0.1452</v>
      </c>
      <c r="O59" s="39">
        <v>0.13750000000000001</v>
      </c>
      <c r="P59" s="39">
        <v>0.1263</v>
      </c>
      <c r="Q59" s="39">
        <v>0.10920000000000001</v>
      </c>
      <c r="R59" s="39">
        <v>0.1041</v>
      </c>
      <c r="S59" s="39">
        <v>0.10150000000000001</v>
      </c>
      <c r="T59" s="39">
        <v>9.9900000000000003E-2</v>
      </c>
      <c r="U59" s="39">
        <v>9.4200000000000006E-2</v>
      </c>
      <c r="V59" s="40">
        <v>9.0899999999999995E-2</v>
      </c>
    </row>
    <row r="60" spans="1:22" ht="75" customHeight="1">
      <c r="A60" s="35" t="s">
        <v>130</v>
      </c>
      <c r="B60" s="30"/>
      <c r="C60" s="90" t="s">
        <v>161</v>
      </c>
      <c r="D60" s="90"/>
      <c r="E60" s="16"/>
      <c r="F60" s="37">
        <v>0.1014</v>
      </c>
      <c r="G60" s="37">
        <v>0.11899999999999999</v>
      </c>
      <c r="H60" s="39">
        <v>0.10589999999999999</v>
      </c>
      <c r="I60" s="39">
        <v>0.14019999999999999</v>
      </c>
      <c r="J60" s="39">
        <v>0.14610000000000001</v>
      </c>
      <c r="K60" s="39">
        <v>0.14169999999999999</v>
      </c>
      <c r="L60" s="39">
        <v>0.13220000000000001</v>
      </c>
      <c r="M60" s="39">
        <v>0.14050000000000001</v>
      </c>
      <c r="N60" s="39">
        <v>0.1452</v>
      </c>
      <c r="O60" s="39">
        <v>0.13750000000000001</v>
      </c>
      <c r="P60" s="39">
        <v>0.1263</v>
      </c>
      <c r="Q60" s="39">
        <v>0.10920000000000001</v>
      </c>
      <c r="R60" s="39">
        <v>0.1041</v>
      </c>
      <c r="S60" s="39">
        <v>0.10150000000000001</v>
      </c>
      <c r="T60" s="39">
        <v>9.9900000000000003E-2</v>
      </c>
      <c r="U60" s="39">
        <v>9.4200000000000006E-2</v>
      </c>
      <c r="V60" s="40">
        <v>9.0899999999999995E-2</v>
      </c>
    </row>
    <row r="61" spans="1:22" ht="74.25" customHeight="1">
      <c r="A61" s="15" t="s">
        <v>53</v>
      </c>
      <c r="B61" s="90" t="s">
        <v>162</v>
      </c>
      <c r="C61" s="90"/>
      <c r="D61" s="90"/>
      <c r="E61" s="16" t="s">
        <v>188</v>
      </c>
      <c r="F61" s="41" t="s">
        <v>186</v>
      </c>
      <c r="G61" s="41" t="s">
        <v>187</v>
      </c>
      <c r="H61" s="41" t="s">
        <v>187</v>
      </c>
      <c r="I61" s="41" t="s">
        <v>187</v>
      </c>
      <c r="J61" s="41" t="s">
        <v>187</v>
      </c>
      <c r="K61" s="41" t="s">
        <v>187</v>
      </c>
      <c r="L61" s="41" t="s">
        <v>187</v>
      </c>
      <c r="M61" s="41" t="s">
        <v>187</v>
      </c>
      <c r="N61" s="41" t="s">
        <v>187</v>
      </c>
      <c r="O61" s="41" t="s">
        <v>187</v>
      </c>
      <c r="P61" s="41" t="s">
        <v>187</v>
      </c>
      <c r="Q61" s="41" t="s">
        <v>187</v>
      </c>
      <c r="R61" s="41" t="s">
        <v>187</v>
      </c>
      <c r="S61" s="41" t="s">
        <v>187</v>
      </c>
      <c r="T61" s="41" t="s">
        <v>187</v>
      </c>
      <c r="U61" s="41" t="s">
        <v>187</v>
      </c>
      <c r="V61" s="42" t="s">
        <v>187</v>
      </c>
    </row>
    <row r="62" spans="1:22" ht="85.5" customHeight="1" thickBot="1">
      <c r="A62" s="67" t="s">
        <v>131</v>
      </c>
      <c r="B62" s="75"/>
      <c r="C62" s="91" t="s">
        <v>163</v>
      </c>
      <c r="D62" s="91"/>
      <c r="E62" s="44" t="s">
        <v>184</v>
      </c>
      <c r="F62" s="76" t="s">
        <v>187</v>
      </c>
      <c r="G62" s="76" t="s">
        <v>187</v>
      </c>
      <c r="H62" s="77" t="s">
        <v>187</v>
      </c>
      <c r="I62" s="77" t="s">
        <v>187</v>
      </c>
      <c r="J62" s="77" t="s">
        <v>187</v>
      </c>
      <c r="K62" s="77" t="s">
        <v>187</v>
      </c>
      <c r="L62" s="77" t="s">
        <v>187</v>
      </c>
      <c r="M62" s="77" t="s">
        <v>187</v>
      </c>
      <c r="N62" s="77" t="s">
        <v>187</v>
      </c>
      <c r="O62" s="77" t="s">
        <v>187</v>
      </c>
      <c r="P62" s="77" t="s">
        <v>187</v>
      </c>
      <c r="Q62" s="77" t="s">
        <v>187</v>
      </c>
      <c r="R62" s="77" t="s">
        <v>187</v>
      </c>
      <c r="S62" s="77" t="s">
        <v>187</v>
      </c>
      <c r="T62" s="77" t="s">
        <v>187</v>
      </c>
      <c r="U62" s="77" t="s">
        <v>187</v>
      </c>
      <c r="V62" s="78" t="s">
        <v>187</v>
      </c>
    </row>
    <row r="63" spans="1:22" ht="15.75" thickBot="1">
      <c r="A63" s="79"/>
      <c r="B63" s="80"/>
      <c r="C63" s="80"/>
      <c r="D63" s="80"/>
      <c r="E63" s="8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1:22" ht="28.5" customHeight="1">
      <c r="A64" s="92" t="s">
        <v>136</v>
      </c>
      <c r="B64" s="93"/>
      <c r="C64" s="93"/>
      <c r="D64" s="93"/>
      <c r="E64" s="12"/>
      <c r="F64" s="13">
        <v>6000000</v>
      </c>
      <c r="G64" s="13">
        <v>9600000</v>
      </c>
      <c r="H64" s="83">
        <v>9250000</v>
      </c>
      <c r="I64" s="83">
        <v>4150000</v>
      </c>
      <c r="J64" s="83">
        <v>6400000</v>
      </c>
      <c r="K64" s="83">
        <v>7200000</v>
      </c>
      <c r="L64" s="83">
        <v>5100000</v>
      </c>
      <c r="M64" s="83">
        <v>4035000</v>
      </c>
      <c r="N64" s="83">
        <v>1000000</v>
      </c>
      <c r="O64" s="83"/>
      <c r="P64" s="83"/>
      <c r="Q64" s="83"/>
      <c r="R64" s="83"/>
      <c r="S64" s="83"/>
      <c r="T64" s="83"/>
      <c r="U64" s="83"/>
      <c r="V64" s="84"/>
    </row>
    <row r="65" spans="1:22" ht="24" customHeight="1" thickBot="1">
      <c r="A65" s="43" t="s">
        <v>54</v>
      </c>
      <c r="B65" s="91" t="s">
        <v>55</v>
      </c>
      <c r="C65" s="91"/>
      <c r="D65" s="91"/>
      <c r="E65" s="44"/>
      <c r="F65" s="45">
        <v>6000000</v>
      </c>
      <c r="G65" s="45">
        <v>7000000</v>
      </c>
      <c r="H65" s="46">
        <v>7100000</v>
      </c>
      <c r="I65" s="46">
        <v>4150000</v>
      </c>
      <c r="J65" s="46">
        <v>6400000</v>
      </c>
      <c r="K65" s="46">
        <v>7200000</v>
      </c>
      <c r="L65" s="46">
        <v>5100000</v>
      </c>
      <c r="M65" s="46">
        <v>4035000</v>
      </c>
      <c r="N65" s="46"/>
      <c r="O65" s="46"/>
      <c r="P65" s="46"/>
      <c r="Q65" s="46"/>
      <c r="R65" s="46"/>
      <c r="S65" s="46"/>
      <c r="T65" s="46"/>
      <c r="U65" s="46"/>
      <c r="V65" s="47"/>
    </row>
    <row r="66" spans="1:22" ht="15.75" thickBot="1">
      <c r="A66" s="85"/>
      <c r="B66" s="85"/>
      <c r="C66" s="85"/>
      <c r="D66" s="85"/>
      <c r="E66" s="86"/>
      <c r="F66" s="87"/>
      <c r="G66" s="87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27" customHeight="1">
      <c r="A67" s="92" t="s">
        <v>56</v>
      </c>
      <c r="B67" s="93"/>
      <c r="C67" s="93"/>
      <c r="D67" s="93"/>
      <c r="E67" s="12"/>
      <c r="F67" s="13"/>
      <c r="G67" s="13"/>
      <c r="H67" s="1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</row>
    <row r="68" spans="1:22" ht="25.5" customHeight="1">
      <c r="A68" s="15" t="s">
        <v>57</v>
      </c>
      <c r="B68" s="90" t="s">
        <v>58</v>
      </c>
      <c r="C68" s="90"/>
      <c r="D68" s="90"/>
      <c r="E68" s="16"/>
      <c r="F68" s="17">
        <v>37153186.109999999</v>
      </c>
      <c r="G68" s="17">
        <v>37167405</v>
      </c>
      <c r="H68" s="17">
        <v>37308263</v>
      </c>
      <c r="I68" s="29">
        <v>38929695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6"/>
    </row>
    <row r="69" spans="1:22" ht="32.25" customHeight="1">
      <c r="A69" s="15" t="s">
        <v>59</v>
      </c>
      <c r="B69" s="94" t="s">
        <v>133</v>
      </c>
      <c r="C69" s="94"/>
      <c r="D69" s="94"/>
      <c r="E69" s="27" t="s">
        <v>190</v>
      </c>
      <c r="F69" s="17">
        <v>4605254.99</v>
      </c>
      <c r="G69" s="17">
        <v>4571590.82</v>
      </c>
      <c r="H69" s="17">
        <v>4588916.3499999996</v>
      </c>
      <c r="I69" s="29">
        <v>4788352.49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6"/>
    </row>
    <row r="70" spans="1:22" ht="21" customHeight="1">
      <c r="A70" s="15" t="s">
        <v>60</v>
      </c>
      <c r="B70" s="90" t="s">
        <v>61</v>
      </c>
      <c r="C70" s="90"/>
      <c r="D70" s="90"/>
      <c r="E70" s="16" t="s">
        <v>185</v>
      </c>
      <c r="F70" s="17">
        <f>F71+F72</f>
        <v>4771605</v>
      </c>
      <c r="G70" s="17">
        <f t="shared" ref="G70:I70" si="26">G71+G72</f>
        <v>4706528</v>
      </c>
      <c r="H70" s="17">
        <f t="shared" si="26"/>
        <v>6719845</v>
      </c>
      <c r="I70" s="17">
        <f t="shared" si="26"/>
        <v>1800000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</row>
    <row r="71" spans="1:22">
      <c r="A71" s="15" t="s">
        <v>62</v>
      </c>
      <c r="B71" s="23"/>
      <c r="C71" s="90" t="s">
        <v>63</v>
      </c>
      <c r="D71" s="90"/>
      <c r="E71" s="16"/>
      <c r="F71" s="17">
        <v>428650</v>
      </c>
      <c r="G71" s="17">
        <v>386000</v>
      </c>
      <c r="H71" s="17">
        <v>0</v>
      </c>
      <c r="I71" s="29">
        <v>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6"/>
    </row>
    <row r="72" spans="1:22">
      <c r="A72" s="15" t="s">
        <v>64</v>
      </c>
      <c r="B72" s="23"/>
      <c r="C72" s="90" t="s">
        <v>65</v>
      </c>
      <c r="D72" s="90"/>
      <c r="E72" s="16"/>
      <c r="F72" s="17">
        <v>4342955</v>
      </c>
      <c r="G72" s="17">
        <v>4320528</v>
      </c>
      <c r="H72" s="17">
        <v>6719845</v>
      </c>
      <c r="I72" s="29">
        <v>1800000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6"/>
    </row>
    <row r="73" spans="1:22">
      <c r="A73" s="15" t="s">
        <v>66</v>
      </c>
      <c r="B73" s="95" t="s">
        <v>134</v>
      </c>
      <c r="C73" s="95"/>
      <c r="D73" s="95"/>
      <c r="E73" s="24"/>
      <c r="F73" s="17">
        <v>4128955</v>
      </c>
      <c r="G73" s="17">
        <v>4572399</v>
      </c>
      <c r="H73" s="17">
        <v>6379845</v>
      </c>
      <c r="I73" s="29">
        <v>1800000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6"/>
    </row>
    <row r="74" spans="1:22">
      <c r="A74" s="15" t="s">
        <v>67</v>
      </c>
      <c r="B74" s="95" t="s">
        <v>135</v>
      </c>
      <c r="C74" s="95"/>
      <c r="D74" s="95"/>
      <c r="E74" s="24"/>
      <c r="F74" s="17">
        <v>604619</v>
      </c>
      <c r="G74" s="17">
        <v>50000</v>
      </c>
      <c r="H74" s="17">
        <v>340000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6"/>
    </row>
    <row r="75" spans="1:22" ht="15.75" thickBot="1">
      <c r="A75" s="43" t="s">
        <v>68</v>
      </c>
      <c r="B75" s="91" t="s">
        <v>69</v>
      </c>
      <c r="C75" s="91"/>
      <c r="D75" s="91"/>
      <c r="E75" s="44"/>
      <c r="F75" s="45">
        <v>944483</v>
      </c>
      <c r="G75" s="45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1:22" ht="15.75" thickBot="1">
      <c r="A76" s="79"/>
      <c r="B76" s="80"/>
      <c r="C76" s="80"/>
      <c r="D76" s="80"/>
      <c r="E76" s="81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39" customHeight="1">
      <c r="A77" s="92" t="s">
        <v>70</v>
      </c>
      <c r="B77" s="93"/>
      <c r="C77" s="93"/>
      <c r="D77" s="93"/>
      <c r="E77" s="12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4"/>
    </row>
    <row r="78" spans="1:22" ht="39.75" customHeight="1">
      <c r="A78" s="15" t="s">
        <v>71</v>
      </c>
      <c r="B78" s="90" t="s">
        <v>72</v>
      </c>
      <c r="C78" s="90"/>
      <c r="D78" s="90"/>
      <c r="E78" s="16"/>
      <c r="F78" s="17"/>
      <c r="G78" s="17">
        <v>300000</v>
      </c>
      <c r="H78" s="17">
        <v>300000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6"/>
    </row>
    <row r="79" spans="1:22" ht="12.75" customHeight="1">
      <c r="A79" s="15" t="s">
        <v>73</v>
      </c>
      <c r="B79" s="23"/>
      <c r="C79" s="90" t="s">
        <v>74</v>
      </c>
      <c r="D79" s="90"/>
      <c r="E79" s="16"/>
      <c r="F79" s="17"/>
      <c r="G79" s="17">
        <v>300000</v>
      </c>
      <c r="H79" s="17">
        <v>300000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6"/>
    </row>
    <row r="80" spans="1:22" ht="48">
      <c r="A80" s="15" t="s">
        <v>75</v>
      </c>
      <c r="B80" s="23"/>
      <c r="C80" s="30"/>
      <c r="D80" s="25" t="s">
        <v>76</v>
      </c>
      <c r="E80" s="16"/>
      <c r="F80" s="17"/>
      <c r="G80" s="17"/>
      <c r="H80" s="17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6"/>
    </row>
    <row r="81" spans="1:22" ht="24" customHeight="1">
      <c r="A81" s="15" t="s">
        <v>77</v>
      </c>
      <c r="B81" s="90" t="s">
        <v>78</v>
      </c>
      <c r="C81" s="90"/>
      <c r="D81" s="90"/>
      <c r="E81" s="16"/>
      <c r="F81" s="17">
        <v>2665853.98</v>
      </c>
      <c r="G81" s="17"/>
      <c r="H81" s="17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6"/>
    </row>
    <row r="82" spans="1:22">
      <c r="A82" s="15" t="s">
        <v>79</v>
      </c>
      <c r="B82" s="23"/>
      <c r="C82" s="90" t="s">
        <v>74</v>
      </c>
      <c r="D82" s="90"/>
      <c r="E82" s="16"/>
      <c r="F82" s="17">
        <v>2665853.98</v>
      </c>
      <c r="G82" s="17"/>
      <c r="H82" s="17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6"/>
    </row>
    <row r="83" spans="1:22" ht="48">
      <c r="A83" s="15" t="s">
        <v>80</v>
      </c>
      <c r="B83" s="23"/>
      <c r="C83" s="30"/>
      <c r="D83" s="25" t="s">
        <v>76</v>
      </c>
      <c r="E83" s="16"/>
      <c r="F83" s="17"/>
      <c r="G83" s="17"/>
      <c r="H83" s="17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6"/>
    </row>
    <row r="84" spans="1:22" ht="39" customHeight="1">
      <c r="A84" s="15" t="s">
        <v>81</v>
      </c>
      <c r="B84" s="90" t="s">
        <v>82</v>
      </c>
      <c r="C84" s="90"/>
      <c r="D84" s="90"/>
      <c r="E84" s="16"/>
      <c r="F84" s="17">
        <v>516653</v>
      </c>
      <c r="G84" s="17">
        <v>12000</v>
      </c>
      <c r="H84" s="17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6"/>
    </row>
    <row r="85" spans="1:22" ht="24.75" customHeight="1">
      <c r="A85" s="15" t="s">
        <v>83</v>
      </c>
      <c r="B85" s="23"/>
      <c r="C85" s="90" t="s">
        <v>84</v>
      </c>
      <c r="D85" s="90"/>
      <c r="E85" s="16"/>
      <c r="F85" s="17">
        <v>516653</v>
      </c>
      <c r="G85" s="17">
        <v>12000</v>
      </c>
      <c r="H85" s="17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6"/>
    </row>
    <row r="86" spans="1:22" ht="51" customHeight="1">
      <c r="A86" s="15" t="s">
        <v>85</v>
      </c>
      <c r="B86" s="90" t="s">
        <v>86</v>
      </c>
      <c r="C86" s="90"/>
      <c r="D86" s="90"/>
      <c r="E86" s="16"/>
      <c r="F86" s="17"/>
      <c r="G86" s="17"/>
      <c r="H86" s="17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6"/>
    </row>
    <row r="87" spans="1:22" ht="39.75" customHeight="1">
      <c r="A87" s="15" t="s">
        <v>87</v>
      </c>
      <c r="B87" s="90" t="s">
        <v>88</v>
      </c>
      <c r="C87" s="90"/>
      <c r="D87" s="90"/>
      <c r="E87" s="16"/>
      <c r="F87" s="17">
        <v>951649</v>
      </c>
      <c r="G87" s="17">
        <v>762399</v>
      </c>
      <c r="H87" s="17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6"/>
    </row>
    <row r="88" spans="1:22" ht="27" customHeight="1">
      <c r="A88" s="15" t="s">
        <v>89</v>
      </c>
      <c r="B88" s="23"/>
      <c r="C88" s="90" t="s">
        <v>84</v>
      </c>
      <c r="D88" s="90"/>
      <c r="E88" s="16"/>
      <c r="F88" s="17">
        <v>951649</v>
      </c>
      <c r="G88" s="17">
        <v>762399</v>
      </c>
      <c r="H88" s="17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6"/>
    </row>
    <row r="89" spans="1:22" ht="50.25" customHeight="1" thickBot="1">
      <c r="A89" s="43" t="s">
        <v>90</v>
      </c>
      <c r="B89" s="91" t="s">
        <v>91</v>
      </c>
      <c r="C89" s="91"/>
      <c r="D89" s="91"/>
      <c r="E89" s="44"/>
      <c r="F89" s="45"/>
      <c r="G89" s="45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/>
    </row>
    <row r="90" spans="1:22" ht="15.75" thickBot="1">
      <c r="A90" s="79"/>
      <c r="B90" s="80"/>
      <c r="C90" s="80"/>
      <c r="D90" s="80"/>
      <c r="E90" s="81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1:22" ht="39" customHeight="1">
      <c r="A91" s="92" t="s">
        <v>92</v>
      </c>
      <c r="B91" s="93"/>
      <c r="C91" s="93"/>
      <c r="D91" s="93"/>
      <c r="E91" s="12"/>
      <c r="F91" s="13"/>
      <c r="G91" s="1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4"/>
    </row>
    <row r="92" spans="1:22" ht="50.25" customHeight="1">
      <c r="A92" s="15" t="s">
        <v>93</v>
      </c>
      <c r="B92" s="90" t="s">
        <v>94</v>
      </c>
      <c r="C92" s="90"/>
      <c r="D92" s="90"/>
      <c r="E92" s="16"/>
      <c r="F92" s="17"/>
      <c r="G92" s="1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6"/>
    </row>
    <row r="93" spans="1:22" ht="54" customHeight="1">
      <c r="A93" s="15" t="s">
        <v>95</v>
      </c>
      <c r="B93" s="90" t="s">
        <v>96</v>
      </c>
      <c r="C93" s="90"/>
      <c r="D93" s="90"/>
      <c r="E93" s="16"/>
      <c r="F93" s="17"/>
      <c r="G93" s="1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6"/>
    </row>
    <row r="94" spans="1:22" ht="26.25" customHeight="1">
      <c r="A94" s="15" t="s">
        <v>97</v>
      </c>
      <c r="B94" s="90" t="s">
        <v>98</v>
      </c>
      <c r="C94" s="90"/>
      <c r="D94" s="90"/>
      <c r="E94" s="16"/>
      <c r="F94" s="17"/>
      <c r="G94" s="1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6"/>
    </row>
    <row r="95" spans="1:22" ht="37.5" customHeight="1">
      <c r="A95" s="15" t="s">
        <v>99</v>
      </c>
      <c r="B95" s="90" t="s">
        <v>100</v>
      </c>
      <c r="C95" s="90"/>
      <c r="D95" s="90"/>
      <c r="E95" s="16"/>
      <c r="F95" s="17"/>
      <c r="G95" s="1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6"/>
    </row>
    <row r="96" spans="1:22" ht="39" customHeight="1">
      <c r="A96" s="15" t="s">
        <v>101</v>
      </c>
      <c r="B96" s="90" t="s">
        <v>102</v>
      </c>
      <c r="C96" s="90"/>
      <c r="D96" s="90"/>
      <c r="E96" s="16"/>
      <c r="F96" s="17"/>
      <c r="G96" s="1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6"/>
    </row>
    <row r="97" spans="1:22" ht="41.25" customHeight="1">
      <c r="A97" s="15" t="s">
        <v>103</v>
      </c>
      <c r="B97" s="90" t="s">
        <v>104</v>
      </c>
      <c r="C97" s="90"/>
      <c r="D97" s="90"/>
      <c r="E97" s="16"/>
      <c r="F97" s="17"/>
      <c r="G97" s="1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6"/>
    </row>
    <row r="98" spans="1:22" ht="26.25" customHeight="1" thickBot="1">
      <c r="A98" s="43" t="s">
        <v>105</v>
      </c>
      <c r="B98" s="91" t="s">
        <v>106</v>
      </c>
      <c r="C98" s="91"/>
      <c r="D98" s="91"/>
      <c r="E98" s="44"/>
      <c r="F98" s="45"/>
      <c r="G98" s="45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/>
    </row>
    <row r="99" spans="1:22" ht="15.75" thickBot="1">
      <c r="A99" s="79"/>
      <c r="B99" s="80"/>
      <c r="C99" s="80"/>
      <c r="D99" s="80"/>
      <c r="E99" s="81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1:22" ht="15.75" customHeight="1">
      <c r="A100" s="92" t="s">
        <v>107</v>
      </c>
      <c r="B100" s="93"/>
      <c r="C100" s="93"/>
      <c r="D100" s="93"/>
      <c r="E100" s="12"/>
      <c r="F100" s="13"/>
      <c r="G100" s="13"/>
      <c r="H100" s="1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4"/>
    </row>
    <row r="101" spans="1:22" ht="42.75" customHeight="1">
      <c r="A101" s="15" t="s">
        <v>108</v>
      </c>
      <c r="B101" s="90" t="s">
        <v>164</v>
      </c>
      <c r="C101" s="90"/>
      <c r="D101" s="90"/>
      <c r="E101" s="16"/>
      <c r="F101" s="17">
        <v>7200000</v>
      </c>
      <c r="G101" s="17">
        <v>7000000</v>
      </c>
      <c r="H101" s="17">
        <v>7100000</v>
      </c>
      <c r="I101" s="29">
        <v>8300000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6"/>
    </row>
    <row r="102" spans="1:22" ht="28.5" customHeight="1">
      <c r="A102" s="15" t="s">
        <v>109</v>
      </c>
      <c r="B102" s="90" t="s">
        <v>165</v>
      </c>
      <c r="C102" s="90"/>
      <c r="D102" s="90"/>
      <c r="E102" s="16"/>
      <c r="F102" s="17"/>
      <c r="G102" s="17"/>
      <c r="H102" s="17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6"/>
    </row>
    <row r="103" spans="1:22" ht="18" customHeight="1">
      <c r="A103" s="15" t="s">
        <v>110</v>
      </c>
      <c r="B103" s="90" t="s">
        <v>166</v>
      </c>
      <c r="C103" s="90"/>
      <c r="D103" s="90"/>
      <c r="E103" s="16"/>
      <c r="F103" s="17"/>
      <c r="G103" s="17"/>
      <c r="H103" s="17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6"/>
    </row>
    <row r="104" spans="1:22" ht="29.25" customHeight="1">
      <c r="A104" s="15" t="s">
        <v>111</v>
      </c>
      <c r="B104" s="25"/>
      <c r="C104" s="90" t="s">
        <v>167</v>
      </c>
      <c r="D104" s="90"/>
      <c r="E104" s="16"/>
      <c r="F104" s="17"/>
      <c r="G104" s="17"/>
      <c r="H104" s="17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6"/>
    </row>
    <row r="105" spans="1:22" ht="26.25" customHeight="1">
      <c r="A105" s="15" t="s">
        <v>112</v>
      </c>
      <c r="B105" s="25"/>
      <c r="C105" s="90" t="s">
        <v>168</v>
      </c>
      <c r="D105" s="90"/>
      <c r="E105" s="16"/>
      <c r="F105" s="17"/>
      <c r="G105" s="17"/>
      <c r="H105" s="17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6"/>
    </row>
    <row r="106" spans="1:22" ht="23.25" customHeight="1">
      <c r="A106" s="15" t="s">
        <v>113</v>
      </c>
      <c r="B106" s="25"/>
      <c r="C106" s="90" t="s">
        <v>169</v>
      </c>
      <c r="D106" s="90"/>
      <c r="E106" s="16"/>
      <c r="F106" s="17"/>
      <c r="G106" s="17"/>
      <c r="H106" s="17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6"/>
    </row>
    <row r="107" spans="1:22" ht="30" customHeight="1" thickBot="1">
      <c r="A107" s="43" t="s">
        <v>114</v>
      </c>
      <c r="B107" s="91" t="s">
        <v>170</v>
      </c>
      <c r="C107" s="91"/>
      <c r="D107" s="91"/>
      <c r="E107" s="44"/>
      <c r="F107" s="45"/>
      <c r="G107" s="45"/>
      <c r="H107" s="4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7"/>
    </row>
    <row r="108" spans="1:22">
      <c r="A108" s="5"/>
      <c r="B108" s="5"/>
      <c r="C108" s="5"/>
      <c r="D108" s="5"/>
      <c r="E108" s="7"/>
      <c r="F108" s="2"/>
      <c r="G108" s="2"/>
      <c r="H108" s="2"/>
    </row>
  </sheetData>
  <mergeCells count="97">
    <mergeCell ref="G1:I1"/>
    <mergeCell ref="A3:I3"/>
    <mergeCell ref="B107:D107"/>
    <mergeCell ref="B102:D102"/>
    <mergeCell ref="B103:D103"/>
    <mergeCell ref="C104:D104"/>
    <mergeCell ref="C105:D105"/>
    <mergeCell ref="C106:D106"/>
    <mergeCell ref="B96:D96"/>
    <mergeCell ref="B97:D97"/>
    <mergeCell ref="B98:D98"/>
    <mergeCell ref="A100:D100"/>
    <mergeCell ref="B101:D101"/>
    <mergeCell ref="C31:D31"/>
    <mergeCell ref="C33:D33"/>
    <mergeCell ref="C35:D35"/>
    <mergeCell ref="B32:D32"/>
    <mergeCell ref="B34:D34"/>
    <mergeCell ref="F21:I21"/>
    <mergeCell ref="C24:D24"/>
    <mergeCell ref="C25:D25"/>
    <mergeCell ref="A29:D29"/>
    <mergeCell ref="B30:D30"/>
    <mergeCell ref="F16:I16"/>
    <mergeCell ref="C17:D17"/>
    <mergeCell ref="C18:D18"/>
    <mergeCell ref="A19:D19"/>
    <mergeCell ref="B20:D20"/>
    <mergeCell ref="C9:D9"/>
    <mergeCell ref="C22:D22"/>
    <mergeCell ref="A28:D28"/>
    <mergeCell ref="B27:D27"/>
    <mergeCell ref="A16:D16"/>
    <mergeCell ref="C10:D10"/>
    <mergeCell ref="C11:D11"/>
    <mergeCell ref="C13:D13"/>
    <mergeCell ref="C14:D14"/>
    <mergeCell ref="B15:D15"/>
    <mergeCell ref="B21:D21"/>
    <mergeCell ref="A5:D5"/>
    <mergeCell ref="A6:D6"/>
    <mergeCell ref="B7:D7"/>
    <mergeCell ref="A8:D8"/>
    <mergeCell ref="F8:I8"/>
    <mergeCell ref="B36:D36"/>
    <mergeCell ref="B39:D39"/>
    <mergeCell ref="C40:D40"/>
    <mergeCell ref="B42:D42"/>
    <mergeCell ref="A43:D43"/>
    <mergeCell ref="C45:D45"/>
    <mergeCell ref="B44:D44"/>
    <mergeCell ref="B46:D46"/>
    <mergeCell ref="B47:D47"/>
    <mergeCell ref="C37:D37"/>
    <mergeCell ref="A38:D38"/>
    <mergeCell ref="A48:D48"/>
    <mergeCell ref="A49:D49"/>
    <mergeCell ref="C60:D60"/>
    <mergeCell ref="C62:D62"/>
    <mergeCell ref="A64:D64"/>
    <mergeCell ref="B50:D50"/>
    <mergeCell ref="B51:D51"/>
    <mergeCell ref="A52:D52"/>
    <mergeCell ref="B53:D53"/>
    <mergeCell ref="B54:D54"/>
    <mergeCell ref="B55:D55"/>
    <mergeCell ref="B56:D56"/>
    <mergeCell ref="B57:D57"/>
    <mergeCell ref="B87:D87"/>
    <mergeCell ref="C88:D88"/>
    <mergeCell ref="C71:D71"/>
    <mergeCell ref="C72:D72"/>
    <mergeCell ref="B73:D73"/>
    <mergeCell ref="B74:D74"/>
    <mergeCell ref="B75:D75"/>
    <mergeCell ref="A77:D77"/>
    <mergeCell ref="B65:D65"/>
    <mergeCell ref="A67:D67"/>
    <mergeCell ref="B68:D68"/>
    <mergeCell ref="B69:D69"/>
    <mergeCell ref="B86:D86"/>
    <mergeCell ref="B95:D95"/>
    <mergeCell ref="B58:D58"/>
    <mergeCell ref="B59:D59"/>
    <mergeCell ref="B61:D61"/>
    <mergeCell ref="B89:D89"/>
    <mergeCell ref="A91:D91"/>
    <mergeCell ref="B92:D92"/>
    <mergeCell ref="B93:D93"/>
    <mergeCell ref="B94:D94"/>
    <mergeCell ref="B78:D78"/>
    <mergeCell ref="C79:D79"/>
    <mergeCell ref="B81:D81"/>
    <mergeCell ref="C82:D82"/>
    <mergeCell ref="B84:D84"/>
    <mergeCell ref="C85:D85"/>
    <mergeCell ref="B70:D70"/>
  </mergeCells>
  <pageMargins left="0.11811023622047245" right="0.11811023622047245" top="0.55118110236220474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9</vt:i4>
      </vt:variant>
    </vt:vector>
  </HeadingPairs>
  <TitlesOfParts>
    <vt:vector size="12" baseType="lpstr">
      <vt:lpstr>Arkusz1</vt:lpstr>
      <vt:lpstr>Arkusz2</vt:lpstr>
      <vt:lpstr>Arkusz3</vt:lpstr>
      <vt:lpstr>Arkusz1!_ftnref1</vt:lpstr>
      <vt:lpstr>Arkusz1!_ftnref10</vt:lpstr>
      <vt:lpstr>Arkusz1!_ftnref2</vt:lpstr>
      <vt:lpstr>Arkusz1!_ftnref5</vt:lpstr>
      <vt:lpstr>Arkusz1!_ftnref6</vt:lpstr>
      <vt:lpstr>Arkusz1!_ftnref7</vt:lpstr>
      <vt:lpstr>Arkusz1!_ftnref8</vt:lpstr>
      <vt:lpstr>Arkusz1!_ftnref9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ewam</dc:creator>
  <cp:lastModifiedBy>ewam</cp:lastModifiedBy>
  <cp:lastPrinted>2013-11-05T11:20:26Z</cp:lastPrinted>
  <dcterms:created xsi:type="dcterms:W3CDTF">2013-02-01T07:27:41Z</dcterms:created>
  <dcterms:modified xsi:type="dcterms:W3CDTF">2013-11-05T12:03:45Z</dcterms:modified>
</cp:coreProperties>
</file>