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tabRatio="920" firstSheet="3" activeTab="9"/>
  </bookViews>
  <sheets>
    <sheet name="budynki   4" sheetId="1" r:id="rId1"/>
    <sheet name="zestawienie grup I-VIII  5" sheetId="2" r:id="rId2"/>
    <sheet name="wykaz mienie UM 6 " sheetId="3" r:id="rId3"/>
    <sheet name="elektronika wykaz szczeg  7" sheetId="4" r:id="rId4"/>
    <sheet name="zestawienie elektroniki  8 " sheetId="5" r:id="rId5"/>
    <sheet name="komunikacja   9" sheetId="6" r:id="rId6"/>
    <sheet name="szkodowość 2010 - X2013 zal 10" sheetId="7" r:id="rId7"/>
    <sheet name="informacje ogolne 11" sheetId="8" r:id="rId8"/>
    <sheet name="statki 12" sheetId="9" r:id="rId9"/>
    <sheet name="zestawienie sum " sheetId="10" r:id="rId10"/>
  </sheets>
  <definedNames>
    <definedName name="_xlnm._FilterDatabase" localSheetId="6" hidden="1">'szkodowość 2010 - X2013 zal 10'!$A$1:$I$67</definedName>
    <definedName name="_xlnm.Print_Area" localSheetId="0">'budynki   4'!$A$1:$L$338</definedName>
    <definedName name="_xlnm.Print_Area" localSheetId="3">'elektronika wykaz szczeg  7'!$A$1:$F$657</definedName>
    <definedName name="_xlnm.Print_Area" localSheetId="7">'informacje ogolne 11'!$A$1:$H$433</definedName>
    <definedName name="_xlnm.Print_Area" localSheetId="5">'komunikacja   9'!$A$1:$W$58</definedName>
    <definedName name="_xlnm.Print_Area" localSheetId="8">'statki 12'!$A$1:$M$65</definedName>
    <definedName name="_xlnm.Print_Area" localSheetId="6">'szkodowość 2010 - X2013 zal 10'!$A$1:$L$110</definedName>
    <definedName name="_xlnm.Print_Area" localSheetId="2">'wykaz mienie UM 6 '!$A$1:$F$368</definedName>
    <definedName name="_xlnm.Print_Area" localSheetId="4">'zestawienie elektroniki  8 '!$A$1:$E$26</definedName>
    <definedName name="_xlnm.Print_Area" localSheetId="1">'zestawienie grup I-VIII  5'!$A$1:$M$27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wartosc odtworzeniowa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404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<sst xmlns="http://schemas.openxmlformats.org/spreadsheetml/2006/main" count="4527" uniqueCount="2487">
  <si>
    <t>Iławskie Centrum Sportu, Turystyki i Rekreacji</t>
  </si>
  <si>
    <t xml:space="preserve">                                                                                  </t>
  </si>
  <si>
    <t>Usytuowanie oświetlenia na terenie miasta Iławy</t>
  </si>
  <si>
    <t>I.</t>
  </si>
  <si>
    <t>Drogi i tereny miejskie</t>
  </si>
  <si>
    <t>100. </t>
  </si>
  <si>
    <t>101. </t>
  </si>
  <si>
    <t>102. </t>
  </si>
  <si>
    <t>103. </t>
  </si>
  <si>
    <t>104. </t>
  </si>
  <si>
    <t>105. </t>
  </si>
  <si>
    <t>106. </t>
  </si>
  <si>
    <t>107. </t>
  </si>
  <si>
    <t>108. </t>
  </si>
  <si>
    <t>109. </t>
  </si>
  <si>
    <t>110. </t>
  </si>
  <si>
    <t>111. </t>
  </si>
  <si>
    <t>112. </t>
  </si>
  <si>
    <t>113. </t>
  </si>
  <si>
    <t>114. </t>
  </si>
  <si>
    <t>115. </t>
  </si>
  <si>
    <t>116. </t>
  </si>
  <si>
    <t>117. </t>
  </si>
  <si>
    <t>118. </t>
  </si>
  <si>
    <t>119. </t>
  </si>
  <si>
    <t>120. </t>
  </si>
  <si>
    <t>121. </t>
  </si>
  <si>
    <t>122. </t>
  </si>
  <si>
    <t>123. </t>
  </si>
  <si>
    <t>124. </t>
  </si>
  <si>
    <t>125. </t>
  </si>
  <si>
    <t>126. </t>
  </si>
  <si>
    <t>127. </t>
  </si>
  <si>
    <t>128. </t>
  </si>
  <si>
    <t>129. </t>
  </si>
  <si>
    <t>130. </t>
  </si>
  <si>
    <t>131. </t>
  </si>
  <si>
    <t>132. </t>
  </si>
  <si>
    <t>133. </t>
  </si>
  <si>
    <t>134. </t>
  </si>
  <si>
    <t>135. </t>
  </si>
  <si>
    <t>136. </t>
  </si>
  <si>
    <t>137. </t>
  </si>
  <si>
    <t>138. </t>
  </si>
  <si>
    <t>139. </t>
  </si>
  <si>
    <t>140. </t>
  </si>
  <si>
    <t>141. </t>
  </si>
  <si>
    <t>142. </t>
  </si>
  <si>
    <t>143. </t>
  </si>
  <si>
    <t>144. </t>
  </si>
  <si>
    <t>145. </t>
  </si>
  <si>
    <t>146. </t>
  </si>
  <si>
    <t>147. </t>
  </si>
  <si>
    <t>148. </t>
  </si>
  <si>
    <t>149. </t>
  </si>
  <si>
    <t>Drogi łączące ul. Kościuszki i Grunwaldzką</t>
  </si>
  <si>
    <t>150. </t>
  </si>
  <si>
    <t>II.</t>
  </si>
  <si>
    <t>Drogi krajowe</t>
  </si>
  <si>
    <t>Dąbrowskiego - fragment od ul. Niepodległości do Konstytucji 3 Maja</t>
  </si>
  <si>
    <t>Konstytucji 3 Maja</t>
  </si>
  <si>
    <t>Kościuszki</t>
  </si>
  <si>
    <t>Niepodległości</t>
  </si>
  <si>
    <t>Sienkiewicza</t>
  </si>
  <si>
    <t>III.</t>
  </si>
  <si>
    <t>Drogi wojewódzkie</t>
  </si>
  <si>
    <t>Grunwaldzka</t>
  </si>
  <si>
    <t>Lubawska</t>
  </si>
  <si>
    <t>Wyszyńskiego</t>
  </si>
  <si>
    <t>IV.</t>
  </si>
  <si>
    <t>Drogi powiatowe</t>
  </si>
  <si>
    <t>Andersa</t>
  </si>
  <si>
    <t>Biskupska</t>
  </si>
  <si>
    <t>Dąbrowskiego – część od ul. Polnej do ul. Zalewskiej</t>
  </si>
  <si>
    <t>Jagiellończyka</t>
  </si>
  <si>
    <t>Kwidzyńska</t>
  </si>
  <si>
    <t>Lipowy Dwór</t>
  </si>
  <si>
    <t>Mickiewicza</t>
  </si>
  <si>
    <t>Narutowicza</t>
  </si>
  <si>
    <t>Ogrodowa</t>
  </si>
  <si>
    <t>Skłodowskiej</t>
  </si>
  <si>
    <t>Smolki</t>
  </si>
  <si>
    <t>Wiejska</t>
  </si>
  <si>
    <t>Wojska Polskiego</t>
  </si>
  <si>
    <t>14-202 Iława, ul. Wiejska 11</t>
  </si>
  <si>
    <t>3 hydranty zewnętrzne, monitoring - 2 kamery, trener środowiskowy i firma ochroniarska j.w.</t>
  </si>
  <si>
    <t>3 hydranty zewnętrzne, gaśnica proszkowa 6 kg, monitoring - 2 kamery zewnętrzne, trener środowiskowy i firma ochroniarska j.w.</t>
  </si>
  <si>
    <t>Samorządowa Szkoła Podstawowa nr 2</t>
  </si>
  <si>
    <t>Samorządowa Szkoła Podstawowa nr 3</t>
  </si>
  <si>
    <t>Niepodległości 11A</t>
  </si>
  <si>
    <t>Budynek SSP-3 wraz z boiskiem szkolnym</t>
  </si>
  <si>
    <t>Samorządowa Szkoła Podstawowa nr 4</t>
  </si>
  <si>
    <t>Budynek szkoły</t>
  </si>
  <si>
    <t>gaśnice ABC-10szt, śniegowa-1szt, hydranty w budynku-10 szt, czujnik gazu w kuchni, kraty w oknach piwnicy i przyziemia,kraty-wejście do szatni, wejścia z parteru na wyższe piętra, żaluzje antywłamaniowe w oknie sekretariatu i oknie gabinetu dyrektora, drzwi do budynku – 6szt( 3 szt. metalowe -4 zamki, 2 szt. z PCW -4 zamki, 1 szt. drewniane -1 zamek:zamki z wkładką patentową), monitoring – 8 kamer (zapis ciągły na dysk), dozór pracowniczy</t>
  </si>
  <si>
    <t>14-200 IŁAWA, ul.Skłodowskiej 31</t>
  </si>
  <si>
    <t>Boisko sportowe</t>
  </si>
  <si>
    <t>Przedszkole Miejskie nr 2</t>
  </si>
  <si>
    <t>Budynek Przedszkola Miejskiego nr 2 Integracyjnego w Iławie</t>
  </si>
  <si>
    <t>Iława, ul. Kasprowicza 3</t>
  </si>
  <si>
    <t>Przedszkole Miejskie nr 3</t>
  </si>
  <si>
    <t>Budynek przedszkola</t>
  </si>
  <si>
    <t>Iława ul. Dąbrowskiego 17 B</t>
  </si>
  <si>
    <t>Przedszkole Miejskie nr 4</t>
  </si>
  <si>
    <t>Łączna długość dróg i ścieżek rowerowych będących w zarządzie</t>
  </si>
  <si>
    <t xml:space="preserve"> Urzędu Miasta Iławy</t>
  </si>
  <si>
    <t>Nazwa i rodzaj nawierzchni</t>
  </si>
  <si>
    <t>Długość w kilometrach</t>
  </si>
  <si>
    <t>Drogi o nawierzchni utwardzonej</t>
  </si>
  <si>
    <t>Drogi o nawierzchni gruntowej</t>
  </si>
  <si>
    <t>Razem drogi:</t>
  </si>
  <si>
    <t>Ścieżki rowerowe (zwiększono o 8,360 km)</t>
  </si>
  <si>
    <t>Łączna długość dróg i ścieżek rowerowych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</si>
  <si>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</si>
  <si>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</si>
  <si>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</si>
  <si>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</si>
  <si>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</si>
  <si>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</si>
  <si>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</si>
  <si>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</si>
  <si>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</si>
  <si>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</si>
  <si>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</si>
  <si>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</si>
  <si>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</si>
  <si>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</si>
  <si>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</si>
  <si>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</si>
  <si>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</si>
  <si>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Kserokopiarka Kyocera KM-3060              (z OPPUiPR)</t>
  </si>
  <si>
    <t>21.</t>
  </si>
  <si>
    <t>22.</t>
  </si>
  <si>
    <t>23.</t>
  </si>
  <si>
    <t>24.</t>
  </si>
  <si>
    <t>25.</t>
  </si>
  <si>
    <t>26.</t>
  </si>
  <si>
    <t>27.</t>
  </si>
  <si>
    <t>28.</t>
  </si>
  <si>
    <t>Switch Repotec RP-G2404I</t>
  </si>
  <si>
    <t>29.</t>
  </si>
  <si>
    <t>30.</t>
  </si>
  <si>
    <t>31.</t>
  </si>
  <si>
    <t>32.</t>
  </si>
  <si>
    <t>33.</t>
  </si>
  <si>
    <t>34.</t>
  </si>
  <si>
    <t>Router Dry Tek Vigor Pro 5300n                  (z OPPUiPR)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</si>
  <si>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</si>
  <si>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</si>
  <si>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</si>
  <si>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</si>
  <si>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</si>
  <si>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</si>
  <si>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</si>
  <si>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</si>
  <si>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</si>
  <si>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</si>
  <si>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</si>
  <si>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</si>
  <si>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</si>
  <si>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</si>
  <si>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</si>
  <si>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</si>
  <si>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</si>
  <si>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</si>
  <si>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</si>
  <si>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</si>
  <si>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</si>
  <si>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</si>
  <si>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</si>
  <si>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</si>
  <si>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</si>
  <si>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</si>
  <si>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elektronika stacjonarna </t>
  </si>
  <si>
    <t xml:space="preserve">elektronika przenośna </t>
  </si>
  <si>
    <t>monitroring</t>
  </si>
  <si>
    <t xml:space="preserve">mienie /sumy ubezpieczenia </t>
  </si>
  <si>
    <t>pożar budynki gminne</t>
  </si>
  <si>
    <t>Gaśnica 6 kg proszkowa ABC 21A113BC 1 szt  Gaśnica 5 kg CO2 34  BC  1 szt Drzwi zamki patentowe podłączenie do alarmu ,całodobowy dyżur pracowniczy</t>
  </si>
  <si>
    <t>Wodna 2</t>
  </si>
  <si>
    <t>Budynek magazynowy</t>
  </si>
  <si>
    <t>Gaśnica 5 kg skroplony CO2 34 BC
drzwi drewniane zamki patentowe</t>
  </si>
  <si>
    <t>Budynek hydroforni</t>
  </si>
  <si>
    <t>Gaśnica 5 kg skroplony CO2 34 BC,
drzwi blaszane zamykane na kłódkę</t>
  </si>
  <si>
    <t>Budynek Garażowy 3 stanowisk.</t>
  </si>
  <si>
    <t>Gaśnica 5 kg skroplony CO2 szt 2 
drzwi blaszane zamki patentowe całodobowy
dyżur pracownicz</t>
  </si>
  <si>
    <t>Budynek Garażowy 5 stanowisk.</t>
  </si>
  <si>
    <t>Budynek wielofunkcyjny SUW</t>
  </si>
  <si>
    <t>Gaśnica 6 kg proszkowa ABC 21A113BC   1 szt  Gaśnica 5 kg CO2 34  BC  1 szt Drzwi zamki patentowe podłączenie do alarmu ,całodobowy dyżur pracowniczy 
dwa hydranty nadziemne</t>
  </si>
  <si>
    <t>Zbiornik wody pitnej</t>
  </si>
  <si>
    <t>Gaśnica 5 kg skroplony CO2, drzwi blaszane
zamki na patent podłączenie do alarmu, 
całodobowy dyżur pracowniczy</t>
  </si>
  <si>
    <t>Odstojnik popłuczyn</t>
  </si>
  <si>
    <t>całodobowy dyżur pracowniczy</t>
  </si>
  <si>
    <t xml:space="preserve">nazwa  </t>
  </si>
  <si>
    <t>rok produkcji</t>
  </si>
  <si>
    <t>wartość (początkowa) - księgowa brutto</t>
  </si>
  <si>
    <t xml:space="preserve">WYKAZ SPRZĘTU ELEKTRONICZNEGO UBEZPIECZENIE OD WSZYSTKICH RYZYK </t>
  </si>
  <si>
    <t>06.12.2007</t>
  </si>
  <si>
    <t>08.03.2005</t>
  </si>
  <si>
    <t>23.12.2005</t>
  </si>
  <si>
    <t>12.06.2007</t>
  </si>
  <si>
    <t>Centrala telefoniczna</t>
  </si>
  <si>
    <t>Fax</t>
  </si>
  <si>
    <t>Klimatyzator</t>
  </si>
  <si>
    <t>Komputer z oprogramowaniem</t>
  </si>
  <si>
    <t>Nawigacja MIO C250</t>
  </si>
  <si>
    <t xml:space="preserve">Komputer (note book) ASUS F 5SL - AP 197 C </t>
  </si>
  <si>
    <t xml:space="preserve">Monitory NEC 4 szt. </t>
  </si>
  <si>
    <t xml:space="preserve">Monitory LG 1953S - 2 szt. </t>
  </si>
  <si>
    <t>Monitor NEC 93VM 19'' 2 SZT.</t>
  </si>
  <si>
    <t>Monitor LG L1919S</t>
  </si>
  <si>
    <t xml:space="preserve">Drukarki Canon IP4500 - 2 szt. </t>
  </si>
  <si>
    <t>Drukarka Samsung CLX 3170</t>
  </si>
  <si>
    <t>Komputer Qmpel QL2020</t>
  </si>
  <si>
    <t>Drukarka CANON PIXMA MP 550</t>
  </si>
  <si>
    <t>Komputer Pentium E5300 + win XP monitor LG 2243S</t>
  </si>
  <si>
    <t>UPS APC BE5506-CP</t>
  </si>
  <si>
    <t>Instalacja Kontroli dostępu</t>
  </si>
  <si>
    <t>Instalacja dżwiękowego systemu ostrzegawczego</t>
  </si>
  <si>
    <t>Projektor multimedialny Beng MP-622C (OPPUiPR)</t>
  </si>
  <si>
    <t>Tablet interwrite PAD 400               (OPPUiPR)</t>
  </si>
  <si>
    <t>Kamera VCDF 141 Aper           (z OPPUiPR)</t>
  </si>
  <si>
    <t>14.10.2011</t>
  </si>
  <si>
    <t>Kamera VCDF 141 Aper          (z OPPUiPR)</t>
  </si>
  <si>
    <t>Kamera VCDC 152 pex           (z OPPUiPR)</t>
  </si>
  <si>
    <t>Niszczarka Fellowes 125 ci</t>
  </si>
  <si>
    <t>Notebook</t>
  </si>
  <si>
    <t>TV Samsung 32 LE HD</t>
  </si>
  <si>
    <t xml:space="preserve">Przedszkole Miejskie nr 4 Wykaz sprzętu elektronicznego przenośnego </t>
  </si>
  <si>
    <t xml:space="preserve"> tv Samsung 32LE HD</t>
  </si>
  <si>
    <t xml:space="preserve">INFORMACJE OGÓLNE  Iławskie Centrum Kultury </t>
  </si>
  <si>
    <t>9004 "Z"</t>
  </si>
  <si>
    <t>łącznie ok. 45.000 osób</t>
  </si>
  <si>
    <t>imprezy kulturalne, masowe i inne</t>
  </si>
  <si>
    <t xml:space="preserve">PKD </t>
  </si>
  <si>
    <t>zestaw mikrofonów ze statywami szt 29</t>
  </si>
  <si>
    <t xml:space="preserve">Iława ul. Wodna 2, Jana Pawła II 9, Dziarny </t>
  </si>
  <si>
    <t>Komputer - kanalizacja</t>
  </si>
  <si>
    <t>Komputer PC ALL-IN-ONE - woda</t>
  </si>
  <si>
    <t>Notebook Acer Aspire AS5732Z z oprogram.</t>
  </si>
  <si>
    <t>Urządzenie wielofunkcyjne Konica Minolta 1480 MF</t>
  </si>
  <si>
    <t>Notebook ASUS K72DR-TY113V - 2 szt.</t>
  </si>
  <si>
    <t>11/2011</t>
  </si>
  <si>
    <t>Odtwarzacz Mini Disc Tascam MD-350</t>
  </si>
  <si>
    <t>Compact Disc Rejestrator Tascam CD-RW 900</t>
  </si>
  <si>
    <t>Wytwornica dymu Antari Z-3000 II DMX</t>
  </si>
  <si>
    <t>Wzmiacniacz mocy typu Crown CTS 2000 szt 3</t>
  </si>
  <si>
    <t>Konsola foniczna typu Soundkraft Live 8/24</t>
  </si>
  <si>
    <t>Mikrofon pomiarowy PHONIC PAA3</t>
  </si>
  <si>
    <t>Projektor prowadzący SPOT HMI</t>
  </si>
  <si>
    <t>Pulpit oświetleniowy DMX</t>
  </si>
  <si>
    <t>Końcówki mocy DIMMERY szt 3</t>
  </si>
  <si>
    <t>Zestaw głośnikowy monitorowy szt 12</t>
  </si>
  <si>
    <t>Wzmacniacz monitorów szt 6</t>
  </si>
  <si>
    <t>Mikser cyfrowy z soliterem</t>
  </si>
  <si>
    <t>System aktywny odsłuchowy</t>
  </si>
  <si>
    <t>Zestaw głośnikowy JBL VRX 923 szt 12</t>
  </si>
  <si>
    <t>Wzmacniacz CROWN XLS 5000 szt 2</t>
  </si>
  <si>
    <t>Głowa ruchoma COLOR SPOT 575 szt 24</t>
  </si>
  <si>
    <t>System do podwiesz.głośników szt 3</t>
  </si>
  <si>
    <t>Głośnik niskotonowy szt 4</t>
  </si>
  <si>
    <t>Procesor PA dbx DRIVER RACK</t>
  </si>
  <si>
    <t>Maszyna do dymu</t>
  </si>
  <si>
    <t>reflektor PAR 64 LED w krótkiej obudowie szt 40</t>
  </si>
  <si>
    <t>TUBA LED szt 40</t>
  </si>
  <si>
    <t>reflektor teatralny 650/1000 szt 10</t>
  </si>
  <si>
    <t>reflektor teatralny 650/2000 szt 10</t>
  </si>
  <si>
    <t>reflektor UV 400 szt 8</t>
  </si>
  <si>
    <t>doświetlacz 4xPAR36 blinder szt 4</t>
  </si>
  <si>
    <t>Rack 10U-jezdny do wzm.</t>
  </si>
  <si>
    <t>Panel zasilający SB-1050</t>
  </si>
  <si>
    <t>mikrofon AUDIOTECHNICA ATM-350 szt 6</t>
  </si>
  <si>
    <t>mikrofon Sennheiser e-904 szt 4</t>
  </si>
  <si>
    <t>Rejestrator DVS-08HA wewnątrz budynku</t>
  </si>
  <si>
    <t>Zestaw komputerowy - 10 szt. używany</t>
  </si>
  <si>
    <t>Scaner Canon</t>
  </si>
  <si>
    <t>Drukarka Canon IX 4000</t>
  </si>
  <si>
    <t>Monitor LCD 18,5 LG</t>
  </si>
  <si>
    <t>Drukarka HP LJ P1102</t>
  </si>
  <si>
    <t>Monitor LG LCD</t>
  </si>
  <si>
    <t>Jednostka centralna HP 500BMT</t>
  </si>
  <si>
    <t xml:space="preserve">Stacjonarny zestaw komputerowy - używany </t>
  </si>
  <si>
    <t>Kopiarka Ricoh Aficio MP2000SP</t>
  </si>
  <si>
    <t>Adax Business Storage Serwer E-12203</t>
  </si>
  <si>
    <t>Drukarka HP LJ P1102B</t>
  </si>
  <si>
    <t xml:space="preserve">Plazma LG 50-PA 5500  </t>
  </si>
  <si>
    <t>HDD A-DATA 500GB 2,5" USB CH 94 przenośny</t>
  </si>
  <si>
    <t>LCD Sharp 32 "</t>
  </si>
  <si>
    <t>Tablica interaktywna</t>
  </si>
  <si>
    <t>DVD Samsung</t>
  </si>
  <si>
    <t>Urządzenie wielofunkcyjne HP</t>
  </si>
  <si>
    <t>Notebook DELL VOSTRO</t>
  </si>
  <si>
    <t>Telewizor PHILIPS LCD 42"</t>
  </si>
  <si>
    <t>Radiomagnetofon PHILIPS A2</t>
  </si>
  <si>
    <t>Kserokopiarka cyfrowa Nashuatec MP 1600</t>
  </si>
  <si>
    <t xml:space="preserve">środki obrotowe </t>
  </si>
  <si>
    <t>Data zgłoszenia
szkody</t>
  </si>
  <si>
    <t>OWU</t>
  </si>
  <si>
    <t>Rok
szkody</t>
  </si>
  <si>
    <t>Status</t>
  </si>
  <si>
    <t>rozliczona</t>
  </si>
  <si>
    <t>likwidacja</t>
  </si>
  <si>
    <t>Numer szkody</t>
  </si>
  <si>
    <t>2/10/72/44</t>
  </si>
  <si>
    <t>7/10/72/44</t>
  </si>
  <si>
    <t>12/10/72/44</t>
  </si>
  <si>
    <t>49/11/14/44</t>
  </si>
  <si>
    <t>9/11/46/44</t>
  </si>
  <si>
    <t>9/10/72/44</t>
  </si>
  <si>
    <t>1/10/76/44</t>
  </si>
  <si>
    <t>2/10/76/44</t>
  </si>
  <si>
    <t>10/10/76/44</t>
  </si>
  <si>
    <t>12/10/76/44</t>
  </si>
  <si>
    <t>13/10/76/44</t>
  </si>
  <si>
    <t>14/10/76/44</t>
  </si>
  <si>
    <t>33/10/74/44</t>
  </si>
  <si>
    <t>6/10/75/44</t>
  </si>
  <si>
    <t>19/10/76/44</t>
  </si>
  <si>
    <t>25/10/76/44</t>
  </si>
  <si>
    <t>26/10/76/44</t>
  </si>
  <si>
    <t>27/10/76/44</t>
  </si>
  <si>
    <t>1/11/76/44</t>
  </si>
  <si>
    <t>2/11/76/44</t>
  </si>
  <si>
    <t>Projektor multimedialny LG</t>
  </si>
  <si>
    <t>Ekran Inwideo</t>
  </si>
  <si>
    <t>Projektor multimedialny BENQ</t>
  </si>
  <si>
    <t>Urządzenie wielofunkcyjne  HP F735</t>
  </si>
  <si>
    <t>Drukarka Laserowa Samsung</t>
  </si>
  <si>
    <t>Urzadzenie wielofunkcyjne Brother</t>
  </si>
  <si>
    <t>Komputer stacjonarny                                      szt.4</t>
  </si>
  <si>
    <t>Komputer stacjonarny                                      szt. 13</t>
  </si>
  <si>
    <t>Notebook Toshiba</t>
  </si>
  <si>
    <t>Notebook ASUS</t>
  </si>
  <si>
    <t>Notebook ACER</t>
  </si>
  <si>
    <t>Zestaw komputerowy IDEAL 4500 z monitorem LCD 19"</t>
  </si>
  <si>
    <t>Zestaw komputerowy IDEAL BENEFIT 4400 z monitorem LCD 19"</t>
  </si>
  <si>
    <t>Komputer uczniowski NTT Business W625G</t>
  </si>
  <si>
    <t>Komputerowa drukarka brajlowska z szafą dźwiękochłonną Index Brajle AB-Index Everest</t>
  </si>
  <si>
    <t>Skaner Plustek Inc-Optic Pro 24</t>
  </si>
  <si>
    <t>Czterdziestoznakowy brajlowski terminal wielofunkcyjny + monitor</t>
  </si>
  <si>
    <t>Kolorowy powiększalnik komputerowy z monitorem</t>
  </si>
  <si>
    <t>Komputer- serwer Actina A Serwer+ mysz optyczna + klawiatura</t>
  </si>
  <si>
    <t>komputer uczniowski Actina Sierra</t>
  </si>
  <si>
    <t>Komputer Actina Sierra z nagrywarką DVD</t>
  </si>
  <si>
    <t>Skaner A4 HP Commpany, Scan Jet 3800</t>
  </si>
  <si>
    <t>Drukarka laserowa HP Laserjet P201n</t>
  </si>
  <si>
    <t>Komputer przenośny latitude D 531</t>
  </si>
  <si>
    <t>Wideoprojektor Benq Corporation LTd.MP 620 C</t>
  </si>
  <si>
    <t>Monitor LCD ASUS VW 193 D-B</t>
  </si>
  <si>
    <t>Projektor BenQ MP 515</t>
  </si>
  <si>
    <t>NOTEBOOK ASUS KSOIN 15,6" 4GB 320 GB</t>
  </si>
  <si>
    <t>KOMPUTER VOBIS W7P POWER</t>
  </si>
  <si>
    <t>MONITOR BENQ E2200HD21,5" FULL HD</t>
  </si>
  <si>
    <t>SEAGATE 100GB SATA SGT ST 31000 ES2 32MB 7,2 k</t>
  </si>
  <si>
    <t>BENQ 19"LCD E900HDA wide 5ms Glos 10000:1 - szt. 10</t>
  </si>
  <si>
    <t>Synology ds109+1 bay SATA NAS Corporate Serwer</t>
  </si>
  <si>
    <t>HP Compaq 500B MTE 6300 W7P/XP 500/36/DVDRW/VW055EA - 10 szt.</t>
  </si>
  <si>
    <t>09/2010</t>
  </si>
  <si>
    <t>Wideoprojektor HITACHI CP-10</t>
  </si>
  <si>
    <t>09.2010</t>
  </si>
  <si>
    <t>Tablica interaktywna SMART BOARD 680</t>
  </si>
  <si>
    <t>Tablica interaktywna SMART BOARD 280</t>
  </si>
  <si>
    <t>Wideoprojektor Sony X GA VPL-EX7</t>
  </si>
  <si>
    <t>Aparat cyfrowy SONY DSC-H7</t>
  </si>
  <si>
    <t>Projektor BenQ MP 611</t>
  </si>
  <si>
    <t>Radiomagnetofon CD JVC EZ 55</t>
  </si>
  <si>
    <t>Cyfrowy aparat fotograficzny Samsung ES70</t>
  </si>
  <si>
    <t>Komputer P E5300/2048MB/500GB</t>
  </si>
  <si>
    <t xml:space="preserve">Zestaw komputer. przenośny </t>
  </si>
  <si>
    <t>Rzutnik multimedialny z ekranem</t>
  </si>
  <si>
    <t>Zestaw komputer. przenośny do dializ 2 szt</t>
  </si>
  <si>
    <t>10.02.2013</t>
  </si>
  <si>
    <t>08.02.2013</t>
  </si>
  <si>
    <t>13.01.2013</t>
  </si>
  <si>
    <t>12.02.2013</t>
  </si>
  <si>
    <t>07.12.2012</t>
  </si>
  <si>
    <t>13.12.2012</t>
  </si>
  <si>
    <t>12.10.2013</t>
  </si>
  <si>
    <t>28.03.2012</t>
  </si>
  <si>
    <t xml:space="preserve"> - SISYS-TRIPLE-ZGRZEBŁO WERTYKULACYJNE MODEL QFR/8              -  SISYS R30ARIBRUSH - URZĄDZENIE SZCZOTKUJACE MODEL VBR/186       - SISYS LITAMINA - URZĄDZENIE OCZYSZCZAJĄCE GRANULAT MODEL HLL T30</t>
  </si>
  <si>
    <t>Ciągnik kompaktowy Shibaura SX 24</t>
  </si>
  <si>
    <t>SX 24, typ P81K</t>
  </si>
  <si>
    <t>nr seryjny 7450</t>
  </si>
  <si>
    <t>ciągnik kompaktowy</t>
  </si>
  <si>
    <t>1005 L</t>
  </si>
  <si>
    <t>317 kg</t>
  </si>
  <si>
    <t>1013 kg</t>
  </si>
  <si>
    <t>zamykany murowany garaż z alarmem i usługą jednostki napadowej na stadionie miejskim</t>
  </si>
  <si>
    <t>ZGRZEBŁO WERTYKULACYJNE WIEDENMANN MODEL TERRA RAKE 160                         - ZACZESYWARKA YVMONTS 140 PLUS                          - ODŚNIEŻARKA WIRNIKOWA CERRUTI MODEL L1100</t>
  </si>
  <si>
    <t>15.10.2013</t>
  </si>
  <si>
    <t>12.03.2013</t>
  </si>
  <si>
    <t>24.02.2013</t>
  </si>
  <si>
    <t>23.02.2013</t>
  </si>
  <si>
    <t>15.10.2012</t>
  </si>
  <si>
    <t>30.08.2014</t>
  </si>
  <si>
    <t>27.06.2013</t>
  </si>
  <si>
    <t>11.01.2013</t>
  </si>
  <si>
    <t>10.01.2013</t>
  </si>
  <si>
    <t>13.06.2013</t>
  </si>
  <si>
    <t>15.10.2014</t>
  </si>
  <si>
    <t>01.12.2014</t>
  </si>
  <si>
    <t>razem</t>
  </si>
  <si>
    <t>Urząd Miasta Iławy wybrane pozycje</t>
  </si>
  <si>
    <t>WYKAZ CMENTARZY KOMUNALNYCH</t>
  </si>
  <si>
    <t>l.p.</t>
  </si>
  <si>
    <t>Nazwa</t>
  </si>
  <si>
    <t>Adres</t>
  </si>
  <si>
    <t>1.</t>
  </si>
  <si>
    <t>Cmentarz Komunalny w Iławie</t>
  </si>
  <si>
    <t>ul. Ostródzka</t>
  </si>
  <si>
    <t>2.</t>
  </si>
  <si>
    <t xml:space="preserve">ul. Piaskowa </t>
  </si>
  <si>
    <t>3.</t>
  </si>
  <si>
    <t>ul. Kard. St. Wyszyńskiego</t>
  </si>
  <si>
    <t>WYKAZ I USYTUOWANIE MIEJSKICH PLACÓW ZABAW</t>
  </si>
  <si>
    <t>Wykaz ulic będących w zarządzie Urzędu Miasta Iławy</t>
  </si>
  <si>
    <t xml:space="preserve">1 Maja </t>
  </si>
  <si>
    <t>Agrestowa</t>
  </si>
  <si>
    <t>Aleja Jana Pawła II</t>
  </si>
  <si>
    <t>Aleja Pojednania</t>
  </si>
  <si>
    <t>rotmistrza Józefa Alickiego</t>
  </si>
  <si>
    <t>Adama Asnyka</t>
  </si>
  <si>
    <t>Krzysztofa Kamila Baczyńskiego</t>
  </si>
  <si>
    <t>Władysława Bandurskiego</t>
  </si>
  <si>
    <t>Norberta Barlickiego</t>
  </si>
  <si>
    <t>Emila Behringa</t>
  </si>
  <si>
    <t>Św. Andrzeja Boboli</t>
  </si>
  <si>
    <t>Boczno-Górna</t>
  </si>
  <si>
    <t>Wojciecha Bogusławskiego</t>
  </si>
  <si>
    <t>Brata Alberta</t>
  </si>
  <si>
    <t>Władysława Broniewskiego</t>
  </si>
  <si>
    <t>Jana Brzechwy</t>
  </si>
  <si>
    <t>Brzozowa</t>
  </si>
  <si>
    <t>Bulwar  im. Jana Pawła II</t>
  </si>
  <si>
    <t>Bydgoska</t>
  </si>
  <si>
    <t>Celna</t>
  </si>
  <si>
    <t>Chełmińska</t>
  </si>
  <si>
    <t>Józefa Chełmońskiego</t>
  </si>
  <si>
    <t>Karola Chodkiewicza</t>
  </si>
  <si>
    <t>Fryderyka Chopina</t>
  </si>
  <si>
    <t>Czereśniowa</t>
  </si>
  <si>
    <t>Długa</t>
  </si>
  <si>
    <t>Dolna</t>
  </si>
  <si>
    <t>Dworcowa</t>
  </si>
  <si>
    <t>Działdowska</t>
  </si>
  <si>
    <t>Działkowców</t>
  </si>
  <si>
    <t>Elbląska</t>
  </si>
  <si>
    <t>Juliana Fałata</t>
  </si>
  <si>
    <t>Gdańska</t>
  </si>
  <si>
    <t>Aleksandra Gierymskiego</t>
  </si>
  <si>
    <t>Gustawa Gizewiusza</t>
  </si>
  <si>
    <t>Gospodarska</t>
  </si>
  <si>
    <t>Mariana Gotowca</t>
  </si>
  <si>
    <t>Górna</t>
  </si>
  <si>
    <t>Artura Grottgera</t>
  </si>
  <si>
    <t>Grudziądzka</t>
  </si>
  <si>
    <t>Władysława Jagiełły</t>
  </si>
  <si>
    <t>Jasielska</t>
  </si>
  <si>
    <t>Michała Kajki</t>
  </si>
  <si>
    <t>Jana Kasprowicza</t>
  </si>
  <si>
    <t>Kętrzyńska</t>
  </si>
  <si>
    <t>Jana Kochanowskiego</t>
  </si>
  <si>
    <t>Kolejowa</t>
  </si>
  <si>
    <t>Komunalna</t>
  </si>
  <si>
    <t>Marii Konopnickiej</t>
  </si>
  <si>
    <t>Mikołaja Kopernika</t>
  </si>
  <si>
    <t>Wojciecha Kossaka</t>
  </si>
  <si>
    <t>Kościelna</t>
  </si>
  <si>
    <t>Józefa Ignacego Kraszewskiego</t>
  </si>
  <si>
    <t>Kresowa</t>
  </si>
  <si>
    <t>Kręta</t>
  </si>
  <si>
    <t xml:space="preserve">Królowej Jadwigi </t>
  </si>
  <si>
    <t>Krótka</t>
  </si>
  <si>
    <t>Księżnej Dobrawy</t>
  </si>
  <si>
    <t>Kwiatowa</t>
  </si>
  <si>
    <t>Lipowa</t>
  </si>
  <si>
    <t>Łąkowa</t>
  </si>
  <si>
    <t>gen. Stanisława Maczka</t>
  </si>
  <si>
    <t>Kornela Makuszyńskiego</t>
  </si>
  <si>
    <t>Malborska</t>
  </si>
  <si>
    <t>Jacka Malczewskiego</t>
  </si>
  <si>
    <t>Malinowa</t>
  </si>
  <si>
    <t>Jana Matejki</t>
  </si>
  <si>
    <t>Mazurska</t>
  </si>
  <si>
    <t>Ludwika Mierosławskiego</t>
  </si>
  <si>
    <t>Mieszka I</t>
  </si>
  <si>
    <t>Mławska</t>
  </si>
  <si>
    <t>Morelowa</t>
  </si>
  <si>
    <t>Krzysztofa Celestyna Mrongowiusza</t>
  </si>
  <si>
    <t>Nowa</t>
  </si>
  <si>
    <t>Nowomiejska</t>
  </si>
  <si>
    <t>Obrońców Westerplatte</t>
  </si>
  <si>
    <t>gen. Leopolda Okulickiego</t>
  </si>
  <si>
    <t>Owocowa</t>
  </si>
  <si>
    <t>Ignacego Paderewskiego</t>
  </si>
  <si>
    <t>Piaskowa</t>
  </si>
  <si>
    <t>Piastowska</t>
  </si>
  <si>
    <t>Piekarska</t>
  </si>
  <si>
    <t>Seweryna Pieniężnego</t>
  </si>
  <si>
    <t>Plażowa</t>
  </si>
  <si>
    <t>Podleśna</t>
  </si>
  <si>
    <t>Polna</t>
  </si>
  <si>
    <t>Poprzeczna</t>
  </si>
  <si>
    <t>Porzeczkowa</t>
  </si>
  <si>
    <t>Poziomkowa</t>
  </si>
  <si>
    <t>Produkcyjna</t>
  </si>
  <si>
    <t>Bolesława Prusa</t>
  </si>
  <si>
    <t>Przemysłowa</t>
  </si>
  <si>
    <t>Radomska</t>
  </si>
  <si>
    <t>Mikołaja Reja</t>
  </si>
  <si>
    <t>Władysława Reymonta</t>
  </si>
  <si>
    <t>Rolna</t>
  </si>
  <si>
    <t>Rzemieślnicza</t>
  </si>
  <si>
    <t>Dr.Teofila Rzepnikowskiego</t>
  </si>
  <si>
    <t>gen. Władysława Sikorskiego</t>
  </si>
  <si>
    <t>Skwer Żeromskiego</t>
  </si>
  <si>
    <t>Słoneczna</t>
  </si>
  <si>
    <t>Juliusza Słowackiego</t>
  </si>
  <si>
    <t>Jana III Sobieskiego</t>
  </si>
  <si>
    <t>Ludwika Solskiego</t>
  </si>
  <si>
    <t>Sosnowa</t>
  </si>
  <si>
    <t>Stacyjna</t>
  </si>
  <si>
    <t>Mjr. Henryka Sucharskiego</t>
  </si>
  <si>
    <t>Suska</t>
  </si>
  <si>
    <t>Sybiraków</t>
  </si>
  <si>
    <t>Szeroka</t>
  </si>
  <si>
    <t>Sztumska</t>
  </si>
  <si>
    <t>Świerkowa</t>
  </si>
  <si>
    <t>Toruńska</t>
  </si>
  <si>
    <t>Truskawkowa</t>
  </si>
  <si>
    <t>Juliana Tuwima</t>
  </si>
  <si>
    <t>Usługowa</t>
  </si>
  <si>
    <t>Melchiora Wańkowicza</t>
  </si>
  <si>
    <t>Warsztatowa</t>
  </si>
  <si>
    <t>Wąska</t>
  </si>
  <si>
    <t>Wiśniowa</t>
  </si>
  <si>
    <t>Wodna</t>
  </si>
  <si>
    <t>Józefa Wybickiego</t>
  </si>
  <si>
    <t>Leona Wyczółkowskiego</t>
  </si>
  <si>
    <t>Stanisława Wyspiańskiego</t>
  </si>
  <si>
    <t>Zielona</t>
  </si>
  <si>
    <t>Ziemowita</t>
  </si>
  <si>
    <t>Marii Zientary-Malewskiej</t>
  </si>
  <si>
    <t>Stefana Żeromskiego</t>
  </si>
  <si>
    <t>Żwirowa</t>
  </si>
  <si>
    <t xml:space="preserve">ADRES SIEDZIBY </t>
  </si>
  <si>
    <r>
      <t>Łódź ratunkowa –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patrolowa HARPUN 550</t>
    </r>
  </si>
  <si>
    <t xml:space="preserve">a. Łodzie wioślarskie będą przechowywane w hangarach budynku bazy wioślarskiej, tak w okresie eksploatacyjnym, jak i zimowym.
b. Łodzie do asekuracji będą przechowywane w hangarach budynku bazy wioślarskiej, silniki nie zamontowane na stałe - zabezpieczone linkami stalowymi, tak w okresie postojowym , jak i zimowym.
</t>
  </si>
  <si>
    <t>grunwaldzka 6a</t>
  </si>
  <si>
    <t xml:space="preserve"> westerplatte 5</t>
  </si>
  <si>
    <t>LANOS</t>
  </si>
  <si>
    <t>13.12.2011</t>
  </si>
  <si>
    <t>AUTOALARM</t>
  </si>
  <si>
    <t>AUTOALARM+ BLOKADA SKRZYNI BIEGÓW</t>
  </si>
  <si>
    <t>Hala sportowo-widowiskowa, ul. Niepodległości 11 B, 14-200 Iława</t>
  </si>
  <si>
    <t>Sala gimnastyczna, ul. Asnyka 3 B (zajęcia rekreacyjne), 14-200 Iława</t>
  </si>
  <si>
    <t>Baza Wioślarska, ul. Dąbrowskiego, 14-200 Iława</t>
  </si>
  <si>
    <t>Centrum Turystyczno - Rekreacyjne - BASEN, ul. Biskupska 2, 14-200 Iława</t>
  </si>
  <si>
    <t>Budynek socjalno-administracyjny - stadion, Iława, ul. Sienkiewicza 1</t>
  </si>
  <si>
    <t>Budynek kasy biletowej 1, Iława, ul. Sienkiewicza 1</t>
  </si>
  <si>
    <t>Budynek kasy biletowej 2 + Budynek WC - stadion, Iława, ul. Sienkiewicza 1</t>
  </si>
  <si>
    <t>Budynek gospodarczy przy saunie, Iława, ul. Sienkiewicza 1</t>
  </si>
  <si>
    <t>Budynek - sauna, Iława, ul. Sienkiewicza 1</t>
  </si>
  <si>
    <t>Budynek socjalny na kortach, Iława, ul. Sienkiewicza 1</t>
  </si>
  <si>
    <t>Obiekt sportowy "ORLIK 2012", ul. Sucharskiego, 14-200 Iława, osiedle Lipowy Dwór</t>
  </si>
  <si>
    <t>Obiekt sportowy "ORLIK 2012", ul. Poprzeczna, 14-200 Iława, osiedle Lubawskie</t>
  </si>
  <si>
    <t>Służba ochrony, system p-poż podłączony do stacji monitorowania oraz straży pożarnej, wew. Sys. Hydrantowy, gaśnice, podwójne zamki</t>
  </si>
  <si>
    <t>wew. Sys. Hydrantowy, gaśnice, podwójne zamki</t>
  </si>
  <si>
    <t>alarm antywłamaniowy, zamki</t>
  </si>
  <si>
    <t>służba ochrony,  gaśnice, monitoring</t>
  </si>
  <si>
    <t>zewnętrzne hydranty, gaśnice</t>
  </si>
  <si>
    <t>zamki</t>
  </si>
  <si>
    <t>gaśnice, zamki</t>
  </si>
  <si>
    <t>Sucharskiego, osiedle lipowy dwór</t>
  </si>
  <si>
    <t>Stadion Miejski w Iławie, ul. Sienkiewicza 1, 14-200 Iława</t>
  </si>
  <si>
    <t>Pomost plażowy, ul. Chodkiewicza</t>
  </si>
  <si>
    <t>Miasteczko Ruchu Drogowego, ul. Szeptyckiego, 14-200 Iława</t>
  </si>
  <si>
    <t>Kort  tenisowy  - 2 szt o pow. 1270 m2, siedziska z polipropylenu - 234 szt., umocnienie skarpy płytami prefabrykowanymi 800x800x70 mm - 130 m2</t>
  </si>
  <si>
    <t>Siedziska PCV na trybunie stadionu głównego i kortów tenisowych</t>
  </si>
  <si>
    <t>Zestaw montażowy kamera obiektyw, wspornik montaż. Obudowa wewnętrzna LTC 0033/31 - 5 sztuk</t>
  </si>
  <si>
    <t>Instalacja systemu elektronicznej obsługi Klienta</t>
  </si>
  <si>
    <t>Komputer  (Centrum Turystyczne-Rekreacyjne)</t>
  </si>
  <si>
    <t>Kserokopiarka XEROX</t>
  </si>
  <si>
    <t>NO E11#74/15030079, id no:# Z8NXB9042</t>
  </si>
  <si>
    <t>ŁODZIE</t>
  </si>
  <si>
    <t>WIOSŁA</t>
  </si>
  <si>
    <t>11 sztuk, profesionalnych łodzi wioślarskich, 5 szt. 1-no osobowych, 4 szt. 2 osobowe, 2 szt. 4 osobowe
rok produkcji
2010</t>
  </si>
  <si>
    <t>ilość osób</t>
  </si>
  <si>
    <t>wyporność/waga wioślarza</t>
  </si>
  <si>
    <t>typ konstrukcji</t>
  </si>
  <si>
    <t>nr fabryczny</t>
  </si>
  <si>
    <t xml:space="preserve"> wartość netto</t>
  </si>
  <si>
    <t>wartość brutto</t>
  </si>
  <si>
    <t>TYP wiosła</t>
  </si>
  <si>
    <t>szt.</t>
  </si>
  <si>
    <t>cena jedn. Netto</t>
  </si>
  <si>
    <t>cena x szt. brutto</t>
  </si>
  <si>
    <t>SUMA</t>
  </si>
  <si>
    <t>lx</t>
  </si>
  <si>
    <t>Elite A</t>
  </si>
  <si>
    <t>834#</t>
  </si>
  <si>
    <t>BIG BLADE 43</t>
  </si>
  <si>
    <t>835#</t>
  </si>
  <si>
    <t>837#</t>
  </si>
  <si>
    <t>830#</t>
  </si>
  <si>
    <t>BIG BALDE 57</t>
  </si>
  <si>
    <t>831#</t>
  </si>
  <si>
    <t>2x/2-</t>
  </si>
  <si>
    <t>836#</t>
  </si>
  <si>
    <t xml:space="preserve">MACON MEDIUM </t>
  </si>
  <si>
    <t xml:space="preserve">838# </t>
  </si>
  <si>
    <t>832#</t>
  </si>
  <si>
    <t>833#</t>
  </si>
  <si>
    <t>4x/4-</t>
  </si>
  <si>
    <t>839#</t>
  </si>
  <si>
    <t>840#</t>
  </si>
  <si>
    <t xml:space="preserve">SILNIK </t>
  </si>
  <si>
    <t>model</t>
  </si>
  <si>
    <t>nr silnika</t>
  </si>
  <si>
    <t>Łodzie do asekuracji 2 sztuki Romana 430, 2 silniki YAMAHA 25 km 498 cm^3
ROK PRODUKCJI 2010</t>
  </si>
  <si>
    <t>4/5</t>
  </si>
  <si>
    <t>Romana 430
ŁÓDŹ MOTOROWA</t>
  </si>
  <si>
    <t>PL PLMBAU092010</t>
  </si>
  <si>
    <t>YAMAHA F25 DEL (25 KM)</t>
  </si>
  <si>
    <t>6BPU1007241D</t>
  </si>
  <si>
    <t>PL PLMBAU082010</t>
  </si>
  <si>
    <t>6BPU1007242D</t>
  </si>
  <si>
    <t>STATEK PASAŻERSKI "ILAVIA", statek zarejestrowany w Urz. Żeglugi Śródlądowej
rok produkcji 
ROK 2010</t>
  </si>
  <si>
    <t>28 PASAŻERÓW + 2 osoby obsługi</t>
  </si>
  <si>
    <t>KLASA:
 ITW-14/02</t>
  </si>
  <si>
    <t>NR REJESTRACYJNY
GD-01-028</t>
  </si>
  <si>
    <t>SILNIK STACJONARNY
VOLVO PENTA  MD22L, 
MOC 36 KW</t>
  </si>
  <si>
    <t>Jednostka zabiezpieczona zamkami, silnik jest wbudowany, postój w czasie pracy (oczekiwanie na klientów) przy pomoście wyłącznej dyspozycji statki – ul. Sienkiewicza, praca  w okresie od 1 maja do 31 października w godz. 10.00 – 18.00 – w czasie oczekiwania na klientów na statku znajduje się przynajmniej 1 osoba załogi; poza okresem usług statek nocuje przy nabrzeżu oraz zimuje (wyciągnięty z wody na betonowym podłożu) na terenie Związku Gmin „Jeziorak” przy ul. Sienkiewicza 32, który jest ogrodzony od strony lądu oraz objęty monitoringiem wizyjnym.</t>
  </si>
  <si>
    <t>cegła żerańska</t>
  </si>
  <si>
    <t>płyty korytkowe kryte papą</t>
  </si>
  <si>
    <t>p-żar: gaśnice, hydranty, ABC : 3-6 kg AF – 1 ,8 kg sejfy 2 szt.</t>
  </si>
  <si>
    <t>monitor LG 14 LCD L1 752</t>
  </si>
  <si>
    <t>kserokopiarka MP 2000</t>
  </si>
  <si>
    <t>wieża Szarp CD PMX</t>
  </si>
  <si>
    <t>Monitor LCD 17 NEC ACCCUSYNC</t>
  </si>
  <si>
    <t>komputer ÓM ÓL 1520- 3 szt</t>
  </si>
  <si>
    <t>Radiomagnetofon CD Sony</t>
  </si>
  <si>
    <t xml:space="preserve">Zestaw Komputerowy </t>
  </si>
  <si>
    <t>Wieża Samsung</t>
  </si>
  <si>
    <t>Notebook Toschiba M-4 295</t>
  </si>
  <si>
    <t>Aparat Cyfrowy – Olympus SP- 51007</t>
  </si>
  <si>
    <t>komputer przenośny  DELL Vostro/1015</t>
  </si>
  <si>
    <t xml:space="preserve">GRUPA I, II </t>
  </si>
  <si>
    <t>cegła</t>
  </si>
  <si>
    <t>betonowe</t>
  </si>
  <si>
    <t>stopodach betonowy płaski pokryty papą</t>
  </si>
  <si>
    <t xml:space="preserve">Zestaw  komputerowy </t>
  </si>
  <si>
    <t>LCD LG 37 " LH 3000</t>
  </si>
  <si>
    <t>Komputery stacjonarne 10 szt</t>
  </si>
  <si>
    <t>skaner dziennika elektronicznego</t>
  </si>
  <si>
    <t xml:space="preserve">DVD Philips </t>
  </si>
  <si>
    <t>Dvd LG DUX 582</t>
  </si>
  <si>
    <t>Radiomagnetofon Grundig RRCD</t>
  </si>
  <si>
    <t>Komputer przenośny  11 szt</t>
  </si>
  <si>
    <t>kKomputer przenośny 1 szt</t>
  </si>
  <si>
    <t>Telefax Panasonic + słuchawka</t>
  </si>
  <si>
    <t>30.12.2005</t>
  </si>
  <si>
    <t>Łańuch Burmistrza Miasta</t>
  </si>
  <si>
    <t>Łańcuch Przewodniczącego RM</t>
  </si>
  <si>
    <t>Fax z automatyczną sekretarką</t>
  </si>
  <si>
    <t>Razem</t>
  </si>
  <si>
    <t xml:space="preserve">nazwa (pozostałego) środka trwałego   wartość poniżej   3 500 zł </t>
  </si>
  <si>
    <t>21.06.2002</t>
  </si>
  <si>
    <t>18.12.2003</t>
  </si>
  <si>
    <t>Mikrofon bezprzewodowy</t>
  </si>
  <si>
    <t>Aparat cyfrowy</t>
  </si>
  <si>
    <t>09.03.2005</t>
  </si>
  <si>
    <t>Niszczarka</t>
  </si>
  <si>
    <t>11.02.2005</t>
  </si>
  <si>
    <t xml:space="preserve">Assistance </t>
  </si>
  <si>
    <t>Aparat cyfrowy FUJI</t>
  </si>
  <si>
    <t>08.03.2006</t>
  </si>
  <si>
    <t>Aparat cyfrowy CANONS 216</t>
  </si>
  <si>
    <t>21.07.2006</t>
  </si>
  <si>
    <t>11.04.2008</t>
  </si>
  <si>
    <t xml:space="preserve">Niszczarka PS-77-CS </t>
  </si>
  <si>
    <t>Bindownica LEITZ</t>
  </si>
  <si>
    <t>Niszczarka FELL PS-73</t>
  </si>
  <si>
    <t>11.05.2010</t>
  </si>
  <si>
    <t>Komputer NTT Business 309G</t>
  </si>
  <si>
    <t>Monitor LG LCD 20"</t>
  </si>
  <si>
    <t>Drukarka Kyocera FS-C5200DN                 (z OPPUiPR)</t>
  </si>
  <si>
    <t>Serwer Solar                                                (z OPPUiPR)</t>
  </si>
  <si>
    <t>System konferencyjny</t>
  </si>
  <si>
    <t>Klimatyzator KY - 32 Ravanson</t>
  </si>
  <si>
    <t>19.04.2007</t>
  </si>
  <si>
    <t>05.03.2008</t>
  </si>
  <si>
    <t>Notebook HP 6730b</t>
  </si>
  <si>
    <t>Aparat fotograficzny SONY DSC-H210</t>
  </si>
  <si>
    <t xml:space="preserve">tak </t>
  </si>
  <si>
    <t>jest</t>
  </si>
  <si>
    <t>Budynek OPPUiPR</t>
  </si>
  <si>
    <t>Domki letniskowe Siemiany</t>
  </si>
  <si>
    <t>Domki letniskowe - Wyspa</t>
  </si>
  <si>
    <t>Budynki Socjalno-Bytowe Wyspa</t>
  </si>
  <si>
    <t>Budynek mieszkalno-usługowy</t>
  </si>
  <si>
    <t>Budynek usługowy</t>
  </si>
  <si>
    <t>Zespół hal produkcyjnych</t>
  </si>
  <si>
    <t>Dom Przedpogrzebowy</t>
  </si>
  <si>
    <t>2004 modernizacja</t>
  </si>
  <si>
    <t>2000 modernizacja</t>
  </si>
  <si>
    <t>dachówka</t>
  </si>
  <si>
    <t>drewno</t>
  </si>
  <si>
    <t>N</t>
  </si>
  <si>
    <t>T</t>
  </si>
  <si>
    <t>Iława ul. Chełmińska 1</t>
  </si>
  <si>
    <t>Iława ul. Wyszyńskiego 47</t>
  </si>
  <si>
    <t>Iława ul. Broniewskiego 3</t>
  </si>
  <si>
    <t xml:space="preserve">Iława ul. Wiejska </t>
  </si>
  <si>
    <t>Iława ul. Piaskowa</t>
  </si>
  <si>
    <t>mieszkalny</t>
  </si>
  <si>
    <t>Brak</t>
  </si>
  <si>
    <t>1-go Maja 11</t>
  </si>
  <si>
    <t>Dąbrowskiego 22A</t>
  </si>
  <si>
    <t>St.Wyszyńskiego 25A</t>
  </si>
  <si>
    <t>St.Wyszyńskiego 32A</t>
  </si>
  <si>
    <t>St.Wyszyńskiego 34A</t>
  </si>
  <si>
    <t>Kr.Jadwigi 12A</t>
  </si>
  <si>
    <t>Kr.Jadwigi 12B</t>
  </si>
  <si>
    <t>Polna4</t>
  </si>
  <si>
    <t>Woj..Polskiego 24A</t>
  </si>
  <si>
    <t>Woj..Polskiego 8</t>
  </si>
  <si>
    <t>cegla</t>
  </si>
  <si>
    <t>zelbet</t>
  </si>
  <si>
    <t>RAZEM MIESZKALNE</t>
  </si>
  <si>
    <t xml:space="preserve">Budynki przem., gospodar. </t>
  </si>
  <si>
    <t>St.Wyszyńskiego 32-1</t>
  </si>
  <si>
    <t>St.Wyszyńskiego 32-2</t>
  </si>
  <si>
    <t>Niepodległości 6a-2</t>
  </si>
  <si>
    <t>Niepodległosci 6a-3</t>
  </si>
  <si>
    <t>Dąbrowskiego 22a-3</t>
  </si>
  <si>
    <t>Nowomiejska 2-1</t>
  </si>
  <si>
    <t>Kolejowa  1-2</t>
  </si>
  <si>
    <t>n</t>
  </si>
  <si>
    <t>RAZEM GOSPODARCZE</t>
  </si>
  <si>
    <t>Sobieskiego 37A WK= 283456,29</t>
  </si>
  <si>
    <t>Jagiełły 1C/3</t>
  </si>
  <si>
    <t>Jagiełły 1C/4</t>
  </si>
  <si>
    <t>Jagiełły 1C/5</t>
  </si>
  <si>
    <t>Jagiełły 1C/8</t>
  </si>
  <si>
    <t>Jagiełły 1C/9</t>
  </si>
  <si>
    <t>Jagiełły 1C/10</t>
  </si>
  <si>
    <t>Jagiełły 1C/11</t>
  </si>
  <si>
    <t>SUMA WIATA</t>
  </si>
  <si>
    <t>63</t>
  </si>
  <si>
    <t>Star 244</t>
  </si>
  <si>
    <t>Lublin III</t>
  </si>
  <si>
    <t>744-15-29-443</t>
  </si>
  <si>
    <t>ul. Dąbrowskiego 17 B</t>
  </si>
  <si>
    <t>wielka płyta -żelbetonowa</t>
  </si>
  <si>
    <t>żelbetonowy</t>
  </si>
  <si>
    <t>pokryty papą</t>
  </si>
  <si>
    <t>w osobową nie w towarową tak</t>
  </si>
  <si>
    <t>budynek jest wyposażony w okna oddymiające , drzwi przeciw ognoiwe, światło awaryjne i ewakuacyjne. Placówka wyposażona jest w hydranty , gaśnice oraz wyznaczone są strefy bezpieczeństwa .</t>
  </si>
  <si>
    <t>telefax Panasonic</t>
  </si>
  <si>
    <t xml:space="preserve">RAZEM </t>
  </si>
  <si>
    <t>gaśnice  proszkowe  4 kg - 14 szt hydranty - szt 4</t>
  </si>
  <si>
    <t>14-200 Iława ul. Andersa 7</t>
  </si>
  <si>
    <t>Rejestrator 16 kanałowy</t>
  </si>
  <si>
    <t>Iława ul. Jagiellończyka 3 , Skłodowskiej 26a</t>
  </si>
  <si>
    <t>Iława ul. Chełmińska 1,</t>
  </si>
  <si>
    <t>Nazwa jednostki</t>
  </si>
  <si>
    <t xml:space="preserve">Elektronika stacjonarna </t>
  </si>
  <si>
    <t xml:space="preserve">Elektronika przenośna  </t>
  </si>
  <si>
    <t>Monitoring wizyjny</t>
  </si>
  <si>
    <t>Zbiory biblioteczne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</si>
  <si>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</si>
  <si>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</si>
  <si>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</si>
  <si>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</si>
  <si>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</si>
  <si>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</si>
  <si>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</si>
  <si>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</si>
  <si>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Przyłącze cieplne (Centrum Turystyczno - Rekreacyjne)</t>
  </si>
  <si>
    <t>Przebudowa linii telekomunikacyjnej  (Centrum Turystycz.-Rekreacyjne)</t>
  </si>
  <si>
    <t>Przyłącze telekomunikacyjne (Centrum Turystycz.- Rekreacyjne)</t>
  </si>
  <si>
    <t>Przyłącze energetyczne  (Centrum Turystyczno - Rekreacyjne)</t>
  </si>
  <si>
    <t>Sieć deszczowa  (Centrum Turystyczno - Rekreacyjne)</t>
  </si>
  <si>
    <t>Oświetlenie zewnętrzne  (Centrum Turystyczno - Rekreacyjne)</t>
  </si>
  <si>
    <t>Ogrodzenie z siatki na słupkach stal.oc.wys.4m (STADION)</t>
  </si>
  <si>
    <t>Drogi wewnętrzne oraz parkingi (Centrum Turystycz.- Rekreacyjne)</t>
  </si>
  <si>
    <t>Sieć telekomunikacyjna</t>
  </si>
  <si>
    <t>Nawierzchnia przy Amfiteatrze</t>
  </si>
  <si>
    <t>Sieć deszczowa</t>
  </si>
  <si>
    <t>Linia elektroenergetyczna NN</t>
  </si>
  <si>
    <t>Nawierzchnia przy kortach tenisowych</t>
  </si>
  <si>
    <t xml:space="preserve">Słupy oświetleniowe, oprawy oświetleniowe HPS-T 600W </t>
  </si>
  <si>
    <t>Oświetlenie - korona stadionu, boisko</t>
  </si>
  <si>
    <t>Ogrodzenie płyty - stadion</t>
  </si>
  <si>
    <t>Stanowisko niepełnosprawnych</t>
  </si>
  <si>
    <t>Brama główna wjazdowa - stadion</t>
  </si>
  <si>
    <t>Boisko sportowe - stadion</t>
  </si>
  <si>
    <t>Instalacja nagłaśniająca - stadion</t>
  </si>
  <si>
    <t>Sieć energetyczna oświetleniowa - stadion</t>
  </si>
  <si>
    <t>Sieć telekomunikacyjna - stadion</t>
  </si>
  <si>
    <t>Sieć wodociągowa - stadion</t>
  </si>
  <si>
    <t>Sieć kanalizacji sanitarnej - stadion</t>
  </si>
  <si>
    <t>Ogrodzenie wewnętrzne stadionu</t>
  </si>
  <si>
    <t>Ogrodzenie zewnętrzne stadionu</t>
  </si>
  <si>
    <t>Ogrodzenie kortów - stadion</t>
  </si>
  <si>
    <t>Ogrodzenie parkingu - stadion</t>
  </si>
  <si>
    <t>Utwardzenie kortów - stadion</t>
  </si>
  <si>
    <t>Chodnik z polbruku - stadion</t>
  </si>
  <si>
    <t xml:space="preserve">czy budynek jest użytkowany </t>
  </si>
  <si>
    <t xml:space="preserve">oswietlenie zewnetrzne bazy wioslarskiej ul. Dądrowskiego </t>
  </si>
  <si>
    <t xml:space="preserve">parkingi i chodniki bazy wioslarskiej ul. Dąbrowskiego </t>
  </si>
  <si>
    <t xml:space="preserve">wiata smietnikowa bazy wioslarskiej ul. Dabrowskiego </t>
  </si>
  <si>
    <t xml:space="preserve">tor wioslarski </t>
  </si>
  <si>
    <t xml:space="preserve">slip bazy wioslarskiej ul. Dabrowskiego </t>
  </si>
  <si>
    <t>pomost pływający bazy wioslarskiej ul. Dabrowskiego</t>
  </si>
  <si>
    <t xml:space="preserve">sztuczne boisko z certyfikatem FIFA 2 STAR ul. Sienkiewicza </t>
  </si>
  <si>
    <t xml:space="preserve"> PKD </t>
  </si>
  <si>
    <t>9319Z, 9262Z</t>
  </si>
  <si>
    <t xml:space="preserve">Adres </t>
  </si>
  <si>
    <t>14-200 IŁAWA, UL. NIEPODLEGŁOŚCI 11 B</t>
  </si>
  <si>
    <t>Rodzaj prowadzonej działalności</t>
  </si>
  <si>
    <t>Działalność związana ze sportem</t>
  </si>
  <si>
    <t xml:space="preserve">Liczba pracowników </t>
  </si>
  <si>
    <t>40 ETATÓW</t>
  </si>
  <si>
    <t>adres</t>
  </si>
  <si>
    <t>kąpieliska/baseny</t>
  </si>
  <si>
    <t>2 miejsca wyznaczone do kąpieli: ul. Kajki, 
ul. Chodkiewicza, Basen ul. Biskupska 2</t>
  </si>
  <si>
    <t>szatnia</t>
  </si>
  <si>
    <t>Hala sportowo-widowiskowa 14-200 Iława przy  Niepodległości 11 B;
Centrum Sportowo-Rekreacyjne (pływalnia) przy ul. Biskupskiej</t>
  </si>
  <si>
    <t xml:space="preserve">Planowane imprezy </t>
  </si>
  <si>
    <t xml:space="preserve">szacunkowa ilość w ciągu roku </t>
  </si>
  <si>
    <t xml:space="preserve">szacunkowa liczba uczestników </t>
  </si>
  <si>
    <t xml:space="preserve">charakter/rodzaj imprez </t>
  </si>
  <si>
    <t>sportowe, 
rekreacyjne, 
kulturalno-rozrywkowe</t>
  </si>
  <si>
    <t xml:space="preserve">INFORMACJE OGÓLNE  Iławskie Centrum Kultury Sportu i Rekreacji </t>
  </si>
  <si>
    <t>40</t>
  </si>
  <si>
    <t>Sprzęt wodny do wypożyczania</t>
  </si>
  <si>
    <t>Nr rejestracyjny</t>
  </si>
  <si>
    <t>rok</t>
  </si>
  <si>
    <t>Typ</t>
  </si>
  <si>
    <t>nr</t>
  </si>
  <si>
    <t>Wartość brutto</t>
  </si>
  <si>
    <t>sprzedawcy /nazwa modelu</t>
  </si>
  <si>
    <t xml:space="preserve"> PEDAL BOAT</t>
  </si>
  <si>
    <t>FIJI DLX/HH55</t>
  </si>
  <si>
    <t>WM-IŁA 0907A</t>
  </si>
  <si>
    <t>3 os.</t>
  </si>
  <si>
    <t>CA-ZEP19459G112</t>
  </si>
  <si>
    <t>WM-IŁA 0906A</t>
  </si>
  <si>
    <t>3 os</t>
  </si>
  <si>
    <t>CA-ZEP19438G112</t>
  </si>
  <si>
    <t>RAINBOW DLX/HH27</t>
  </si>
  <si>
    <t>WM-IŁA 0908A</t>
  </si>
  <si>
    <t>4 os.</t>
  </si>
  <si>
    <t>CA-ZEP09111A212</t>
  </si>
  <si>
    <t>WM-IŁA 0909A</t>
  </si>
  <si>
    <t>CA-ZEP09117A212</t>
  </si>
  <si>
    <t>WM-IŁA 0910A</t>
  </si>
  <si>
    <t>CA-ZEP09836G112</t>
  </si>
  <si>
    <t>Nazwa/</t>
  </si>
  <si>
    <t>Opis jednostki/</t>
  </si>
  <si>
    <t>Rok prod./</t>
  </si>
  <si>
    <t>Opis jednostki</t>
  </si>
  <si>
    <t>kategoria proj./</t>
  </si>
  <si>
    <t>nr rejestracyjny</t>
  </si>
  <si>
    <t>data zak.</t>
  </si>
  <si>
    <t>rozmiar/zanurzenie</t>
  </si>
  <si>
    <t>Typ/pokład/il. os.</t>
  </si>
  <si>
    <t>Kadłub</t>
  </si>
  <si>
    <t xml:space="preserve">Nap. Gł. </t>
  </si>
  <si>
    <t>Materiał</t>
  </si>
  <si>
    <t>PL PLA</t>
  </si>
  <si>
    <t>11.08.</t>
  </si>
  <si>
    <t>motorowo- wiosłowa/ otwarty/</t>
  </si>
  <si>
    <t>Jedno-kadłubo-wa</t>
  </si>
  <si>
    <t>wiosłowy</t>
  </si>
  <si>
    <t>Plastik, laminat</t>
  </si>
  <si>
    <t>MA340G212/1</t>
  </si>
  <si>
    <t>2011 r. / 04.07.2012 r.</t>
  </si>
  <si>
    <t>WM-IŁA 0893A</t>
  </si>
  <si>
    <t>MA340G212/2</t>
  </si>
  <si>
    <t>WM-IŁA 0894A</t>
  </si>
  <si>
    <t>Ilość sztuk/</t>
  </si>
  <si>
    <t>Wartość brutto za sztukę</t>
  </si>
  <si>
    <t>REZEM</t>
  </si>
  <si>
    <t>nr rejestrac.</t>
  </si>
  <si>
    <t>Kajak jedynka</t>
  </si>
  <si>
    <t>1 osobowy/</t>
  </si>
  <si>
    <t>3 sztuki</t>
  </si>
  <si>
    <t>WM-IŁA 0902A</t>
  </si>
  <si>
    <t>WM-IŁA 0901A</t>
  </si>
  <si>
    <t>WM-IŁA 0900A</t>
  </si>
  <si>
    <t>Kajak Relax 475</t>
  </si>
  <si>
    <t>2 osobowy/</t>
  </si>
  <si>
    <t>5 sztuk</t>
  </si>
  <si>
    <t>WM-IŁA 0899A</t>
  </si>
  <si>
    <t>WM-IŁA 0898A</t>
  </si>
  <si>
    <t>WM-IŁA 0897A</t>
  </si>
  <si>
    <t>WM-IŁA 0896A</t>
  </si>
  <si>
    <t>WM-IŁA 0895A</t>
  </si>
  <si>
    <t>Canoe</t>
  </si>
  <si>
    <t>3 osobowa/</t>
  </si>
  <si>
    <t>WM-IŁA 0903A</t>
  </si>
  <si>
    <t>WM-IŁA 0904A</t>
  </si>
  <si>
    <t>WM-IŁA 0905A</t>
  </si>
  <si>
    <r>
      <t>1.</t>
    </r>
    <r>
      <rPr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> </t>
    </r>
  </si>
  <si>
    <r>
      <t>2.</t>
    </r>
    <r>
      <rPr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> </t>
    </r>
  </si>
  <si>
    <r>
      <t>3.</t>
    </r>
    <r>
      <rPr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> </t>
    </r>
  </si>
  <si>
    <r>
      <t>4.</t>
    </r>
    <r>
      <rPr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> </t>
    </r>
  </si>
  <si>
    <r>
      <t>5.</t>
    </r>
    <r>
      <rPr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> </t>
    </r>
  </si>
  <si>
    <r>
      <t>Malwa 340</t>
    </r>
    <r>
      <rPr>
        <sz val="10"/>
        <color indexed="8"/>
        <rFont val="Calibri"/>
        <family val="2"/>
      </rPr>
      <t xml:space="preserve">/ </t>
    </r>
    <r>
      <rPr>
        <b/>
        <sz val="10"/>
        <color indexed="8"/>
        <rFont val="Calibri"/>
        <family val="2"/>
      </rPr>
      <t>D/ 3,40x1,40m/ 0,2 m</t>
    </r>
  </si>
  <si>
    <t xml:space="preserve">razem </t>
  </si>
  <si>
    <t xml:space="preserve">sprzęt do wypożyczenia </t>
  </si>
  <si>
    <t>Zestaw komputerowy (baza wioślarska)</t>
  </si>
  <si>
    <t>łodzie wioślarskie uczestniczą w zawodach rangi Mistrzostw Polski</t>
  </si>
  <si>
    <t xml:space="preserve">Siemiany domki letniskowe 5 szt </t>
  </si>
  <si>
    <t xml:space="preserve">Wyspa Wielka Żuława domki letniskowe 29 szt </t>
  </si>
  <si>
    <t>Wyspa Wielka Żuława 5 szt</t>
  </si>
  <si>
    <t xml:space="preserve">Dom weterana </t>
  </si>
  <si>
    <t>Iława ul. Sobieskiego 3</t>
  </si>
  <si>
    <t xml:space="preserve">lokale w bydynku mieszkalnym </t>
  </si>
  <si>
    <t>Brodnicka</t>
  </si>
  <si>
    <t>Bolesława Chrobrego</t>
  </si>
  <si>
    <t>Jarosława Dąbrowskiego – część od ronda ul. Konstytucji 3 Maja do ul. Polnej</t>
  </si>
  <si>
    <r>
      <t>1.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</si>
  <si>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</si>
  <si>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</si>
  <si>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4.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</si>
  <si>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t>Przedszkole Miejskie nr 5</t>
  </si>
  <si>
    <t xml:space="preserve">gaśnice (proszek) 5 sztuk (w tym 2kg, 6 kg, 12 kg), hydranty 4 sztuki, kraty na oknach piwnicznych, kraty na oknach magazynu żywności (parter), kraty na oknie gabinetu logopedycznego (parter),  urządzenie alarmowe dźwiękowe na części piwnicy sklep "Kleks", drzwi do budynku plastikowe 4 sztuki, zamki patentowe 4 sztuki                                                                                 </t>
  </si>
  <si>
    <t>Przedszkole Miejskie nr 6</t>
  </si>
  <si>
    <t xml:space="preserve">Iławskie Wodociągi </t>
  </si>
  <si>
    <t>Budynek socjalno - biurowy</t>
  </si>
  <si>
    <t>Jana Pawła II 9</t>
  </si>
  <si>
    <t>Budynek pompowni</t>
  </si>
  <si>
    <t>Drzwi aluminiowe z zamkami patentowymi     (3 szt.), gaśnica 6 kg proszek gaśniczy ABC 27 A 183BC (1 szt.), 1 gaśnica proszkowa        2 kg całodobowy dozór pracowniczy</t>
  </si>
  <si>
    <t>Budynek agregatu</t>
  </si>
  <si>
    <t>Drzwi drewniane okute zamykane na kłódkę patentową, gaśnica 6 kg proszkowa  ABC 13A 89BC, całodobowy dozór pracowniczy</t>
  </si>
  <si>
    <t>Budynek energetyczny</t>
  </si>
  <si>
    <t>Hala Krat</t>
  </si>
  <si>
    <t>Magazyn paliw</t>
  </si>
  <si>
    <t>Drzwi blaszane zamykane na kłódkę, całodobowy dozór pracowniczy</t>
  </si>
  <si>
    <t>Koc gaśniczy z włókniny szklanej, gaśnica 5 kg  skroplonego CO2,hydrant ,drzwi metalowe, zamknięte na kłódkę patentową, całodobowy dozór pracowniczy</t>
  </si>
  <si>
    <t>Dziarny</t>
  </si>
  <si>
    <t>Budynek materiałów łatwopalnych</t>
  </si>
  <si>
    <t>Hydrant, drzwi metalowe zamknięte na kłódkę patentową, całodobowy dozór pracowniczy</t>
  </si>
  <si>
    <t>Budynek kotłowni</t>
  </si>
  <si>
    <t>Gaśnica 5kg skroplonego CO2 34BC,gaśnica 12 kg proszku gaśniczego ABC, hydrant, drzwi zamykane na zamek patentowy, całodobowy dozór pracowniczy</t>
  </si>
  <si>
    <t>Budynek administr.warsztatowy</t>
  </si>
  <si>
    <t>Gaśnica 5kg skroplonego CO2 55B,gaśnica 6 kg proszku gaśniczego ABC -3 szt., hydrant, drzwi zamykane na zamek patentowy, system antywłamaniowy, całodobowy dozór pracowniczy i agencji ochrony, czujniki ruchu w pomieszczeniach biurowych, korytarzu i laboratorium</t>
  </si>
  <si>
    <t>Budynek gospodarczy - wiata</t>
  </si>
  <si>
    <t xml:space="preserve">Hydrant, brama metalowa-siatkowa zamykana na kłódkę patentową, całodobowy dozór pracowniczy </t>
  </si>
  <si>
    <t>Budynek technologiczny</t>
  </si>
  <si>
    <t xml:space="preserve">Hydrant, gaśnica 5 kg skroplonego CO2 55B,gaśnica 6 kg proszku ABCC 113B-2 szt., gaśnica 6 kg proszku ABC 27A 183BC,agregat gaśniczy śniegowy AS30/60,drzwi zamykane na zamek patentowy, całodobowy dozór pracowniczy  </t>
  </si>
  <si>
    <t>Hala wirówek</t>
  </si>
  <si>
    <t>Hydrant, gaśnica 5 kg skroplonego CO2 34BC,gaśnica 3 kg proszku 34BC,drzwi metalowe zamykane na zamek patentowy, całodobowy dozór pracowniczy</t>
  </si>
  <si>
    <t>Budynek stacjii dmuchaw</t>
  </si>
  <si>
    <t>Hydrant, gaśnica 5 kg skroplonego CO2 34BC,drzwi metalowe zamykane całodobowy dozór pracowniczy</t>
  </si>
  <si>
    <t>Zbiornik biogazu</t>
  </si>
  <si>
    <t>Hydrant, agregat gaśniczy śniegowy AS30/60,system monitoringu technologicznego, sygnalizacja dźwiękowa, całodobowy dozór pracowniczy</t>
  </si>
  <si>
    <t>Suszarnia osadów</t>
  </si>
  <si>
    <t>Budynek socjalno - warszatatowy</t>
  </si>
  <si>
    <r>
      <t>5.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</si>
  <si>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6.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</si>
  <si>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7.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</si>
  <si>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8.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</si>
  <si>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9.</t>
    </r>
    <r>
      <rPr>
        <sz val="7"/>
        <rFont val="Times New Roman"/>
        <family val="1"/>
      </rPr>
      <t xml:space="preserve">   </t>
    </r>
    <r>
      <rPr>
        <sz val="9"/>
        <rFont val="Arial"/>
        <family val="2"/>
      </rPr>
      <t> </t>
    </r>
  </si>
  <si>
    <r>
      <t>10.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</si>
  <si>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</si>
  <si>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</si>
  <si>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</si>
  <si>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</si>
  <si>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</si>
  <si>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</si>
  <si>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</si>
  <si>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</si>
  <si>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19.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</si>
  <si>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</si>
  <si>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</si>
  <si>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</si>
  <si>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</si>
  <si>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</si>
  <si>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</si>
  <si>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</si>
  <si>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</si>
  <si>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</si>
  <si>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29.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</si>
  <si>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</si>
  <si>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</si>
  <si>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</si>
  <si>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</si>
  <si>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</si>
  <si>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</si>
  <si>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</si>
  <si>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</si>
  <si>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</si>
  <si>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39.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</si>
  <si>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t>Kazimierza Jagiellończyka – część od ul. Narutowicza</t>
  </si>
  <si>
    <t>Kazimierza Odnowiciela</t>
  </si>
  <si>
    <t>Franciszka Smolki – część od ul. Skłodowskiej do ul. Wodnej</t>
  </si>
  <si>
    <t>Metropolity Andrzeja Szeptyckiego</t>
  </si>
  <si>
    <t>Bolesława Śmiałego</t>
  </si>
  <si>
    <t>Droga dojazdowa do budynków nr 23b-c i 25a-c od ul. kardynała Stefana Wyszyńskiego</t>
  </si>
  <si>
    <t>Droga dojazdowa od ul. Andersa do przedszkola</t>
  </si>
  <si>
    <t>Droga dojazdowa od ul. Niepodległości do Amfiteatru</t>
  </si>
  <si>
    <t>Droga dojazdowa od ul. Tadeusza Kościuszki do bud. nr 9a-b</t>
  </si>
  <si>
    <t>Łącznik pomiędzy ul. Mikołaja Kopernika, a ul. kardynała Stefana Wyszyńskiego (wzdłuż bud. usług.-mieszk. ul. J III Sobieskiego i bud. nr 4c ul. Mikołaja Kopernika)</t>
  </si>
  <si>
    <t>Łacznik pomiędzy ul. Lipową, a ul. Zalewską</t>
  </si>
  <si>
    <t>Łącznik pomiędzy ul. kardynała Stefana Wyszyńskiego, a budynkami ul. Mikołaja Kopernika 6</t>
  </si>
  <si>
    <t>Łącznik pomiędzy ul. kardynała Stefana Wyszyńskiego, a ul. Wojska Polskiego</t>
  </si>
  <si>
    <t>Łącznik pomiędzy ul. Mikołaja Kopernika, a ul. Wojska Polskiego (wraz z dojazdami i parkingami przy targowisku miejskim)</t>
  </si>
  <si>
    <t>Ścieżki pieszo-rowerowe nad j. Jeziorak od ul. Dąbrowskiego do ul. Wańkowicza (sekcja B i C)</t>
  </si>
  <si>
    <t>Ścieżki pieszo-rowerowe nad rz. Iławką od ul. Dąbrowskiego do ul. Ostródzkiej (sekcja A)</t>
  </si>
  <si>
    <t>Drogi wewnętrzne na osiedlu Ostródzkim</t>
  </si>
  <si>
    <r>
      <t>40.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</si>
  <si>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</si>
  <si>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</si>
  <si>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</si>
  <si>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</si>
  <si>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</si>
  <si>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</si>
  <si>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</si>
  <si>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</si>
  <si>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49.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</si>
  <si>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</si>
  <si>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</si>
  <si>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</si>
  <si>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</si>
  <si>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</si>
  <si>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</si>
  <si>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</si>
  <si>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</si>
  <si>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</si>
  <si>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59.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</si>
  <si>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</si>
  <si>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</si>
  <si>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</si>
  <si>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</si>
  <si>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</si>
  <si>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</si>
  <si>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</si>
  <si>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</si>
  <si>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</si>
  <si>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69.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</si>
  <si>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</si>
  <si>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</si>
  <si>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</si>
  <si>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</si>
  <si>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</si>
  <si>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</si>
  <si>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</si>
  <si>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</si>
  <si>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</si>
  <si>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79.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</si>
  <si>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</si>
  <si>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</si>
  <si>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</si>
  <si>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</si>
  <si>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</si>
  <si>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</si>
  <si>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</si>
  <si>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</si>
  <si>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</si>
  <si>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89.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</si>
  <si>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90.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</si>
  <si>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91.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</si>
  <si>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92.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</si>
  <si>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93.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</si>
  <si>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94.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</si>
  <si>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95.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</si>
  <si>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96.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</si>
  <si>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97.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</si>
  <si>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98.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</si>
  <si>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r>
      <t>99.</t>
    </r>
    <r>
      <rPr>
        <sz val="7"/>
        <rFont val="Times New Roman"/>
        <family val="1"/>
      </rPr>
      <t xml:space="preserve"> </t>
    </r>
    <r>
      <rPr>
        <sz val="9"/>
        <rFont val="Arial"/>
        <family val="2"/>
      </rPr>
      <t> </t>
    </r>
  </si>
  <si>
    <t>System nagłośnienia zawodów sportowych</t>
  </si>
  <si>
    <t>Drewniane / papa</t>
  </si>
  <si>
    <t>Betonowe / papa</t>
  </si>
  <si>
    <t xml:space="preserve">betonowe </t>
  </si>
  <si>
    <t>Beton / cegła</t>
  </si>
  <si>
    <t>Cyfrowy rejestrator 16 kanałów DVR 16L 200A</t>
  </si>
  <si>
    <t>Pulpit sterujący KBD DIGITAL</t>
  </si>
  <si>
    <t>Kamera ENVD 230M - 6 sztuk</t>
  </si>
  <si>
    <t>Monitor LCD 17" LTC 2017/50 - 2 sztuki</t>
  </si>
  <si>
    <t>Projektor filmowy VICTORIA 5 Cinemeccanica szt 2</t>
  </si>
  <si>
    <t>Szafa Rack 41 HE do odczytu dżwięku w systemie Dolby z kompl.wyposażeniem</t>
  </si>
  <si>
    <t>Obiektyw projekcyjny format 1:1,85 szt 2</t>
  </si>
  <si>
    <t>Obiektyw projekcyjny anamorficzny format 1:1,66 szt 2</t>
  </si>
  <si>
    <t>Obiektyw projekcyjny anamorficzny format 1:2,39 szt.2</t>
  </si>
  <si>
    <t>Monitor odsłuchowy aktywny JBL LSR 6328P szt 2</t>
  </si>
  <si>
    <t>Przewijarka do filmów 35mm</t>
  </si>
  <si>
    <t>Sklejarka do filmów</t>
  </si>
  <si>
    <t>Maskownica górna przed ekranem</t>
  </si>
  <si>
    <t>Ekran kinowy motorowo zwijany</t>
  </si>
  <si>
    <t>Monitor odsłuchowy aktywny niskotonowy JBL LSR 6312P</t>
  </si>
  <si>
    <t>Monitor odsłuchowy aktywny  JBL LSR 6325P</t>
  </si>
  <si>
    <t>Głośniki kinowe surroundowe JBL 8340 A szt 12</t>
  </si>
  <si>
    <t>Głośniki kinowe niskotonowe JBL 4642 A szt 2</t>
  </si>
  <si>
    <t>Głosniki kinowe zaekranowe 3 drożne JBL 4639/4632-M/HF-T szt 3</t>
  </si>
  <si>
    <t>Głowica ruchoma SHOWTEC Explorer 575 Spot szt 4</t>
  </si>
  <si>
    <t>Wzmiacniacz mocy typu Crown CTS 1200 szt 6</t>
  </si>
  <si>
    <t>Komputer Adax Delta P524/512/80 GB szt 2</t>
  </si>
  <si>
    <t>Drukarka OKI ML 3320</t>
  </si>
  <si>
    <t>Drukarka fiskalna VENTO</t>
  </si>
  <si>
    <t>Monitor LCD 17" Samsung 740 BF szt 2</t>
  </si>
  <si>
    <t>Konsoleta oświetleniowa Hydra Spilit LT w skrzyni transp.</t>
  </si>
  <si>
    <t>Monitor AOC LCD 17"</t>
  </si>
  <si>
    <t>Procesor głośnikowy dbx 481</t>
  </si>
  <si>
    <t>Mikrofon pojemnościowy Shure Beta 98H/C  szt 8</t>
  </si>
  <si>
    <t>Odbiornik do mikrofonów bezprzewodowych Shure ULX P4-R4 s  szt 8</t>
  </si>
  <si>
    <t>Mikrofon miniaturowy nagłówny SHURE WBH 54 szt 7</t>
  </si>
  <si>
    <t xml:space="preserve">Nadajnik do ręki z wkładką dynamiczną ULX/ BETA 58 R4 </t>
  </si>
  <si>
    <t>Nadajnik do ręki z wkładką pojemnościową ULX/BETA 87 R4</t>
  </si>
  <si>
    <t>Mikrofon pojemnościowy do gitary basowej SHURE KSM 27 szt 2</t>
  </si>
  <si>
    <t>Mikrofon instrumentalny dynamiczny ShureSM57 szt 3</t>
  </si>
  <si>
    <t>Mikrofon dynamiczny do wokalu Shure SM 58 szt 2</t>
  </si>
  <si>
    <t>Mikrofon wokalny dynamiczny Shure BETA SM 58  szt 2</t>
  </si>
  <si>
    <t>Zestaw głośników frontowy JBL AM6340/64 szt 2</t>
  </si>
  <si>
    <t>Monitory sceniczne odsłuchu JBL SRX 712 M szt 6</t>
  </si>
  <si>
    <t>Korektory graficzne do monitorów 1231 szt 3</t>
  </si>
  <si>
    <t xml:space="preserve">środki niskocenne     I ryzyko </t>
  </si>
  <si>
    <t>61.</t>
  </si>
  <si>
    <t>62.</t>
  </si>
  <si>
    <t>63.</t>
  </si>
  <si>
    <t>Switch Repotec RP-G2404I                       (z OPPUiPR)</t>
  </si>
  <si>
    <t>Notebook Dell VOSTRI 1520              (z OPPUiPR)</t>
  </si>
  <si>
    <t>Aparat NIKON D90 + obiektyw           (z OPPUiPR)</t>
  </si>
  <si>
    <t>Komputer notebook HP ProBook 4510s (z OPPUiPR)</t>
  </si>
  <si>
    <t xml:space="preserve">drukarka wielofunkcyjna PSC 1610  (z OPPUiPR)   </t>
  </si>
  <si>
    <t xml:space="preserve">Komputer Optimus Sprinter             (z OPPUiPR)  </t>
  </si>
  <si>
    <t xml:space="preserve">Monitor Suntec LCD 17"7002 L        (z OPPUiPR) </t>
  </si>
  <si>
    <t>Tablica Interwrite Board 1077         (OPPUiPR)</t>
  </si>
  <si>
    <t>Telewizor Panasonic TH42PV70PA  (OPPUiPR)</t>
  </si>
  <si>
    <t>Telewizor 28" Panasonic                 (OPPU i PR)</t>
  </si>
  <si>
    <t>Telewizor 21" Panasonic                 (OPPU i PR)</t>
  </si>
  <si>
    <t>Magnetowid VCR Panasonic           (OPPU i PR)</t>
  </si>
  <si>
    <t>Radiomagnetofon CD Panasonic    (OPPU i PR)</t>
  </si>
  <si>
    <t>Wieża Panasonic                            (OPPU i PR)</t>
  </si>
  <si>
    <t>Aparat Canon Power-Shot S2IS       (OPPU i PR)</t>
  </si>
  <si>
    <t>Mikrofon Profesional                         (OPPU i PR)</t>
  </si>
  <si>
    <t>Monitor studyjny (głosnik)                 (OPPU i PR)</t>
  </si>
  <si>
    <t>Kamera Panasonic NV-GS80           (OPPUiPR)</t>
  </si>
  <si>
    <t>Kamera obrotowa DVS-ASC66D na zewnątrz budynku</t>
  </si>
  <si>
    <t>Zestaw komputerowy</t>
  </si>
  <si>
    <t>Monitor LCD</t>
  </si>
  <si>
    <t>Kasa fiskalna</t>
  </si>
  <si>
    <t xml:space="preserve">Notebok IdealPad G550L T3000 2gb 15,6  </t>
  </si>
  <si>
    <t>Projektor BENQ MX 710</t>
  </si>
  <si>
    <t>Drukarka HP LJ CP 1215</t>
  </si>
  <si>
    <t>Mikroskop biologiczny SME-F4M</t>
  </si>
  <si>
    <t>Fantom "Adam"</t>
  </si>
  <si>
    <t>Fantom "Brad Junior"</t>
  </si>
  <si>
    <t>Zestaw imitacji ran wieloelementowy NA PP00816</t>
  </si>
  <si>
    <t>Tablica interaktywna DualBoard - szt. 2</t>
  </si>
  <si>
    <t>06/2012</t>
  </si>
  <si>
    <t>Projektor NEC V 260</t>
  </si>
  <si>
    <t>Kserokopiarka RICOH 2020</t>
  </si>
  <si>
    <t>03/2012</t>
  </si>
  <si>
    <t>Power Mikser + 2 kolumny B 215 HL Behringer</t>
  </si>
  <si>
    <t>09/2012</t>
  </si>
  <si>
    <t xml:space="preserve">DRUKARKA OKI ML3321 </t>
  </si>
  <si>
    <t xml:space="preserve">DRUKARKA HP OPRO 8000 </t>
  </si>
  <si>
    <t>NISZCZARKA AGRO WALLNER PPS 712C</t>
  </si>
  <si>
    <t xml:space="preserve">SERWER DELL T110 II E3-1220 </t>
  </si>
  <si>
    <t>DRUKARKA HP OJ 6000</t>
  </si>
  <si>
    <t>Projektor</t>
  </si>
  <si>
    <t xml:space="preserve">Komputer </t>
  </si>
  <si>
    <t>Urządzenie wielofunkcyjne</t>
  </si>
  <si>
    <t>Drukarka</t>
  </si>
  <si>
    <t>Router</t>
  </si>
  <si>
    <t>Komputer -  10 szt.</t>
  </si>
  <si>
    <t>Tablica multimedialna</t>
  </si>
  <si>
    <t>Skaner</t>
  </si>
  <si>
    <t>Komputer przenośny -   6 szt.</t>
  </si>
  <si>
    <t>Dysk przenośny</t>
  </si>
  <si>
    <t>Notebook  -  2 szt.</t>
  </si>
  <si>
    <t>Komputer przenośny - 4 szt.</t>
  </si>
  <si>
    <t>Komputer przenośny  -  12 szt,</t>
  </si>
  <si>
    <t>wartość odtworzeniowa</t>
  </si>
  <si>
    <t>Cyfrowy rejestrator  do monitoringu kolor CPD-507/787</t>
  </si>
  <si>
    <t>Komputer przenośny</t>
  </si>
  <si>
    <t>zestaw komputerowy</t>
  </si>
  <si>
    <t>Nagóśnienie HVP</t>
  </si>
  <si>
    <t>radiomagnetofon</t>
  </si>
  <si>
    <t>Monitor "Acer"</t>
  </si>
  <si>
    <t>Sony mp3</t>
  </si>
  <si>
    <t>Radiomagnetofon</t>
  </si>
  <si>
    <t>Telewizor LG</t>
  </si>
  <si>
    <t>Serwer Unisoft</t>
  </si>
  <si>
    <t>Komputer - kier.pompowni</t>
  </si>
  <si>
    <t>Drukarka do projektów</t>
  </si>
  <si>
    <t>Komputer - zbyt</t>
  </si>
  <si>
    <t>Komputer - suw</t>
  </si>
  <si>
    <t>Kamera z nagrywarką</t>
  </si>
  <si>
    <t>Urząd Miasta Iławy</t>
  </si>
  <si>
    <t>w tym  Ośrodek PPU i PR</t>
  </si>
  <si>
    <t xml:space="preserve">Razem </t>
  </si>
  <si>
    <t>Notebook - inkasent</t>
  </si>
  <si>
    <t xml:space="preserve">Straż Miejska </t>
  </si>
  <si>
    <t xml:space="preserve">Miejski Zespół Obsługi Szkół i Przedszkoli </t>
  </si>
  <si>
    <t xml:space="preserve">Wykaz monitoringu wizyjnego </t>
  </si>
  <si>
    <t>Wykaz monitoringu wizyjnego</t>
  </si>
  <si>
    <t xml:space="preserve">przenośny podsuma </t>
  </si>
  <si>
    <t xml:space="preserve">stacjonarny podsuma </t>
  </si>
  <si>
    <t>000716550</t>
  </si>
  <si>
    <t>Iława ul. Andersa 7</t>
  </si>
  <si>
    <t>gaśnice - 6szt. hydranty - 2szt. Ręczny ostrzegacz pożarowy 6 szt. czujki przeciwdymne - 4 szt. Sygnalizacja przeciwwłamaniowa dżwiękowa na zewnątrz okna antywłamaniowe - piwnica i parter budynku</t>
  </si>
  <si>
    <t>ul. Wańkowicza</t>
  </si>
  <si>
    <t>ul. Niepodległości 1</t>
  </si>
  <si>
    <t>ul. Niepodległości 4B</t>
  </si>
  <si>
    <t>ul. Sobieskiego 5</t>
  </si>
  <si>
    <t>ul. 1 Maja 15 - ZK</t>
  </si>
  <si>
    <t>ul. Skłodowskiej - SP4</t>
  </si>
  <si>
    <t>ul. Skłodowskiej 24</t>
  </si>
  <si>
    <t>ul. Smolki Szpital</t>
  </si>
  <si>
    <t>ul. Smolki SP2</t>
  </si>
  <si>
    <t>ul. Dworcowa</t>
  </si>
  <si>
    <t>ul. Ostródzka - MM</t>
  </si>
  <si>
    <t>ul. Ostródzka 15</t>
  </si>
  <si>
    <t>ul. Kościuszki 24</t>
  </si>
  <si>
    <t>ul. Kościuszki 18</t>
  </si>
  <si>
    <t>Mickiewicza 26-3</t>
  </si>
  <si>
    <t xml:space="preserve">wartość początkowa (księgowa brutto)             </t>
  </si>
  <si>
    <t xml:space="preserve">Urząd Miasta Iławy </t>
  </si>
  <si>
    <t xml:space="preserve">razem powyższe </t>
  </si>
  <si>
    <t xml:space="preserve">Przedszkole Miejskie nr 6 </t>
  </si>
  <si>
    <t xml:space="preserve">              Wiejska 3</t>
  </si>
  <si>
    <t xml:space="preserve">Sprzęt nagłaśniający </t>
  </si>
  <si>
    <t>Iława ul. Wiejska 3</t>
  </si>
  <si>
    <t>Kserokopiarka A3</t>
  </si>
  <si>
    <t>Frankownica</t>
  </si>
  <si>
    <t>Kserokopiarka Sharp</t>
  </si>
  <si>
    <t>11/11/72/44</t>
  </si>
  <si>
    <t>64/11/72/44</t>
  </si>
  <si>
    <t>65/11/72/44</t>
  </si>
  <si>
    <t>16/11/72/44</t>
  </si>
  <si>
    <t>44/11/72/44</t>
  </si>
  <si>
    <t>19/11/72/44</t>
  </si>
  <si>
    <t>11/11/76/44</t>
  </si>
  <si>
    <t>13/11/76/44</t>
  </si>
  <si>
    <t>14/11/76/44</t>
  </si>
  <si>
    <t>11/11/75/44</t>
  </si>
  <si>
    <t>30/11/76/44</t>
  </si>
  <si>
    <t>32/11/76/44</t>
  </si>
  <si>
    <t>33/11/76/44</t>
  </si>
  <si>
    <t>1/12/75/44</t>
  </si>
  <si>
    <t>17/11/37/44</t>
  </si>
  <si>
    <t>26/12/72/44</t>
  </si>
  <si>
    <t>252/12/72/44</t>
  </si>
  <si>
    <t>2/12/72/44</t>
  </si>
  <si>
    <t>3/12/72/44</t>
  </si>
  <si>
    <t>9/12/72/44</t>
  </si>
  <si>
    <t>6/12/37/44</t>
  </si>
  <si>
    <t>12/12/37/44</t>
  </si>
  <si>
    <t>23/12/37/44</t>
  </si>
  <si>
    <t>3/12/75/44</t>
  </si>
  <si>
    <t>7/12/75/44</t>
  </si>
  <si>
    <t>8/12/75/44</t>
  </si>
  <si>
    <t>9/12/75/44</t>
  </si>
  <si>
    <t>12/12/75/44</t>
  </si>
  <si>
    <t>245/12/72/44</t>
  </si>
  <si>
    <t>20/12/76/44</t>
  </si>
  <si>
    <t>21/12/76/44</t>
  </si>
  <si>
    <t>15/12/73/44</t>
  </si>
  <si>
    <t>28/12/76/44</t>
  </si>
  <si>
    <t>29/12/76/44</t>
  </si>
  <si>
    <t>381, 00</t>
  </si>
  <si>
    <t xml:space="preserve">ogień i inne zdarzenia losowe </t>
  </si>
  <si>
    <t xml:space="preserve">assistance </t>
  </si>
  <si>
    <t xml:space="preserve">autocasco </t>
  </si>
  <si>
    <t xml:space="preserve">szyby </t>
  </si>
  <si>
    <t xml:space="preserve">oc działaności </t>
  </si>
  <si>
    <t xml:space="preserve">kradzież z włamaniem </t>
  </si>
  <si>
    <t xml:space="preserve">dewastacja </t>
  </si>
  <si>
    <t xml:space="preserve">ubezpieczenie </t>
  </si>
  <si>
    <t>mienie</t>
  </si>
  <si>
    <t xml:space="preserve">OC działaności </t>
  </si>
  <si>
    <t xml:space="preserve">rezerwy </t>
  </si>
  <si>
    <t xml:space="preserve">wypłacone szkody </t>
  </si>
  <si>
    <t xml:space="preserve">w tym </t>
  </si>
  <si>
    <t>KOMPUTER KEN C3,2</t>
  </si>
  <si>
    <t>KOMPUTER XP PROFESJONAL</t>
  </si>
  <si>
    <t>KMMPUTER XP PRPFESJONAL</t>
  </si>
  <si>
    <t>ZESTAW MILTIMEDIALNY</t>
  </si>
  <si>
    <t>KOMPUTER SI 6200</t>
  </si>
  <si>
    <t>DRUKARKA HP LJ 1160</t>
  </si>
  <si>
    <t>DRUKARKA PACKARD LASER JET 1020</t>
  </si>
  <si>
    <t>DRUKARKA HEWELETT PACKARD JET 1600</t>
  </si>
  <si>
    <t>MONITOR 17 LCD</t>
  </si>
  <si>
    <t>SERWER DNS</t>
  </si>
  <si>
    <t>ZESTAW  KOMPUTEROWY Z OPROGRAMOWAN.</t>
  </si>
  <si>
    <t>KOMPUTER C2D E 4600</t>
  </si>
  <si>
    <t>KOMPUTER C 2D E 4600</t>
  </si>
  <si>
    <t>DRUKARKA HP LJ P2015DN</t>
  </si>
  <si>
    <t>DRUKARKA HP LJ P 2015DN</t>
  </si>
  <si>
    <t>KOPIARKA KYOCERAMITA KM-C 2525E</t>
  </si>
  <si>
    <t>KSEROKOPIARKA CYFROWA NASHUATEC MP 2000LN</t>
  </si>
  <si>
    <t>SPRZĘT NAGŁAŚNIAJĄCY</t>
  </si>
  <si>
    <t>URZĄDZ.WIELOF.XSERO WORK CENTRE 4118X</t>
  </si>
  <si>
    <t>KLIMATYZATOR</t>
  </si>
  <si>
    <t>NISZCZARKA OPUS CS 2418 CD</t>
  </si>
  <si>
    <t>KOMPUTER C 2 D E 8400</t>
  </si>
  <si>
    <t>SZAFA SIECIOWA</t>
  </si>
  <si>
    <t xml:space="preserve">TELEWIZOR ,,SONY,, </t>
  </si>
  <si>
    <t>ODTWARZACZ DVD ,,SONY,,</t>
  </si>
  <si>
    <t>KOMPUTER ,,METIS,, IL</t>
  </si>
  <si>
    <t>DRUKARKA HP LASER JET</t>
  </si>
  <si>
    <t>KOMPUTER Z OPROGRAMOWANIEM</t>
  </si>
  <si>
    <t>DRUKARKA HEWLETPACARD</t>
  </si>
  <si>
    <t>MONITOR IYAMA</t>
  </si>
  <si>
    <t>KOMPUTER ROCU SOLD</t>
  </si>
  <si>
    <t>DRUKARKA HP P1606 DN</t>
  </si>
  <si>
    <t>ZESTAW KOMPUTEROWY INTEL PENTIUM E 6500</t>
  </si>
  <si>
    <t>DRUKARKA HP LJ P 3015 DN</t>
  </si>
  <si>
    <t xml:space="preserve">KOMPUTER STACJONARNY </t>
  </si>
  <si>
    <t>DRUKARKA HP</t>
  </si>
  <si>
    <t>ZESTAW KOMPUTEROWY  INTEL CORE I5-2310</t>
  </si>
  <si>
    <t>SKANER HP SJ G4050</t>
  </si>
  <si>
    <t>ZESTAW KOMPUTEROWY INTEL CORE I5-2300</t>
  </si>
  <si>
    <t>KASA FISKALNA MALA PLUS E</t>
  </si>
  <si>
    <t>NISZCZARKA AGRO PROFESJ. KOBRA + 1 SS6</t>
  </si>
  <si>
    <t>DYSK SIECIOWY</t>
  </si>
  <si>
    <t>KOMPUTER EXT  DELL</t>
  </si>
  <si>
    <t>DRUKARKA  HP LJ P3015DN</t>
  </si>
  <si>
    <t>NISZCZARKA REXEL</t>
  </si>
  <si>
    <t>SERWER DELL</t>
  </si>
  <si>
    <t>NOTEBOOK HP Compag NX 6310</t>
  </si>
  <si>
    <t>APARAT 570</t>
  </si>
  <si>
    <t>NOTEBOOK TOSHIBA  A 300-1EB</t>
  </si>
  <si>
    <t>LAPTOP Z OPROGRAMOWANIEM</t>
  </si>
  <si>
    <t>NOTEBOOK 15,4</t>
  </si>
  <si>
    <t>KAMERA DCR-SR 75E</t>
  </si>
  <si>
    <t>APARAT FOTOGRAF. ,SONY,,</t>
  </si>
  <si>
    <t>PROJEKTOR NEC NP.. 510W</t>
  </si>
  <si>
    <t>NOTEBOOK HP</t>
  </si>
  <si>
    <t>NOTEBOOK HP 4520S WK360EA</t>
  </si>
  <si>
    <t>APARAT CYFROWY NIKON 03100</t>
  </si>
  <si>
    <t>Wyposażenie dodatkowe</t>
  </si>
  <si>
    <t>03.09.2013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</si>
  <si>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</si>
  <si>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</si>
  <si>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</si>
  <si>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</si>
  <si>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</si>
  <si>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</si>
  <si>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 xml:space="preserve">        Z VAT / Bez VAT</t>
  </si>
  <si>
    <t>Okres ubezpieczenia OC i NW</t>
  </si>
  <si>
    <t>Okres ubezpieczenia AC i KR</t>
  </si>
  <si>
    <t>Od</t>
  </si>
  <si>
    <t>Do</t>
  </si>
  <si>
    <t xml:space="preserve">1.Urząd Miasta </t>
  </si>
  <si>
    <t>Toyota</t>
  </si>
  <si>
    <t>Avensis</t>
  </si>
  <si>
    <t>SB1BA56L5DE093481</t>
  </si>
  <si>
    <t>NIL 69UW</t>
  </si>
  <si>
    <t>osobowy</t>
  </si>
  <si>
    <t>tak</t>
  </si>
  <si>
    <t>nie</t>
  </si>
  <si>
    <t xml:space="preserve"> z VAT </t>
  </si>
  <si>
    <t>Skoda</t>
  </si>
  <si>
    <t>Felicja</t>
  </si>
  <si>
    <t>TMBEHH653YX279003</t>
  </si>
  <si>
    <t>NIL A 200</t>
  </si>
  <si>
    <t>2.Ochotnicza Straż Pożarna w Iławie</t>
  </si>
  <si>
    <t>Jelcz 005</t>
  </si>
  <si>
    <t>NIL 70AY</t>
  </si>
  <si>
    <t>Specjalny</t>
  </si>
  <si>
    <t>SUL352417X0013947</t>
  </si>
  <si>
    <t>NIL80WJ</t>
  </si>
  <si>
    <t>12.02.2011</t>
  </si>
  <si>
    <t>Mercedes Benz</t>
  </si>
  <si>
    <t>290GD</t>
  </si>
  <si>
    <t>WDB46133817093502</t>
  </si>
  <si>
    <t>NIL 04114</t>
  </si>
  <si>
    <t>Osobowo terenowy</t>
  </si>
  <si>
    <t>31.12.2010</t>
  </si>
  <si>
    <t>Przyczepa podłodziowa</t>
  </si>
  <si>
    <t>SV9PC00A30GK1052</t>
  </si>
  <si>
    <t>NIL Y487</t>
  </si>
  <si>
    <t>18.08.2003</t>
  </si>
  <si>
    <t>UH2000CE78P259570</t>
  </si>
  <si>
    <t>NIL 44UT</t>
  </si>
  <si>
    <t xml:space="preserve">3.Miejski  Ośrodek Pomocy Społecznej </t>
  </si>
  <si>
    <t>RENUALT</t>
  </si>
  <si>
    <t>TRAFIC</t>
  </si>
  <si>
    <t>VF1JLB4867V287912</t>
  </si>
  <si>
    <t>NIL 12LX</t>
  </si>
  <si>
    <t>OSOBOWO-TOWAROWY</t>
  </si>
  <si>
    <t xml:space="preserve">z VAT </t>
  </si>
  <si>
    <t>KANGOO</t>
  </si>
  <si>
    <t>VF1FC07AF29/798360</t>
  </si>
  <si>
    <t>NIL 40 AL.</t>
  </si>
  <si>
    <t>CIĘŻAROWY</t>
  </si>
  <si>
    <t xml:space="preserve">DAEWOO </t>
  </si>
  <si>
    <t>SUPTF48CDW143072</t>
  </si>
  <si>
    <t>NIL 87 UG</t>
  </si>
  <si>
    <t>OSOBOWY</t>
  </si>
  <si>
    <t>SKUTER</t>
  </si>
  <si>
    <t>BENHACKER</t>
  </si>
  <si>
    <t>INWAL</t>
  </si>
  <si>
    <t>STERLING</t>
  </si>
  <si>
    <t>FPREST</t>
  </si>
  <si>
    <t xml:space="preserve">4.Iławskie  Centrum Sportu, Turystyki i Rekreacji </t>
  </si>
  <si>
    <t xml:space="preserve">FORD,  </t>
  </si>
  <si>
    <t>TRANSIT, VAN, 9 OSOBOWY</t>
  </si>
  <si>
    <t>WF0LXXGGVLVB17367</t>
  </si>
  <si>
    <t>NIL 52MK</t>
  </si>
  <si>
    <t>2496CM3, 56 KW</t>
  </si>
  <si>
    <t>03.09.1997</t>
  </si>
  <si>
    <t>2650 kg</t>
  </si>
  <si>
    <t>NIE</t>
  </si>
  <si>
    <t>centralny zamek, autoalarm</t>
  </si>
  <si>
    <t>z VAT</t>
  </si>
  <si>
    <t>Traktor kompaktowy 
New Holland TZ24</t>
  </si>
  <si>
    <t>TZ24</t>
  </si>
  <si>
    <t>traktor kompaktowy</t>
  </si>
  <si>
    <t>1005 CM3</t>
  </si>
  <si>
    <t>-</t>
  </si>
  <si>
    <t>1250 kg</t>
  </si>
  <si>
    <t>zamykany hangar na placu dozorowanym</t>
  </si>
  <si>
    <t xml:space="preserve">5.Iławskie  Centrum Kultury </t>
  </si>
  <si>
    <t>FORD</t>
  </si>
  <si>
    <t>TRANSIT            FT100 SD</t>
  </si>
  <si>
    <t>WFOLXXGGVLXL94842</t>
  </si>
  <si>
    <t>NIL S872</t>
  </si>
  <si>
    <t>SAM. CIĘŻAROWY</t>
  </si>
  <si>
    <t>2496 ccm</t>
  </si>
  <si>
    <t>13.07.1999</t>
  </si>
  <si>
    <t>Autoalarm + 2 piloty</t>
  </si>
  <si>
    <t>6.Straż Miejska w Iławie</t>
  </si>
  <si>
    <t>Renault</t>
  </si>
  <si>
    <t>Kangoo</t>
  </si>
  <si>
    <t>VF1KC0AAF20381188</t>
  </si>
  <si>
    <t>OTI1717</t>
  </si>
  <si>
    <t>ciężarowy</t>
  </si>
  <si>
    <t>26.08.1999</t>
  </si>
  <si>
    <t>1150kg</t>
  </si>
  <si>
    <t>Volkswagen  Bus</t>
  </si>
  <si>
    <t>ciężarowy bus</t>
  </si>
  <si>
    <t>WV2ZZZ70Z3X089340</t>
  </si>
  <si>
    <t>Pogotowie wodociągowe</t>
  </si>
  <si>
    <t xml:space="preserve"> bez  VAT </t>
  </si>
  <si>
    <t>WV3ZZZ7JZ6X004641</t>
  </si>
  <si>
    <t>NIL65VV</t>
  </si>
  <si>
    <t>WY3ZZZ7JZ6X004393</t>
  </si>
  <si>
    <t>NIL66VV</t>
  </si>
  <si>
    <t>Pogotowie Kanalizacyjne</t>
  </si>
  <si>
    <t>WY3ZZZ7JZ5X017200</t>
  </si>
  <si>
    <t>NIL27FR</t>
  </si>
  <si>
    <t>JCB-4 cx</t>
  </si>
  <si>
    <t>Koparko-ładowarka</t>
  </si>
  <si>
    <t>JCP4CXSMC60976355</t>
  </si>
  <si>
    <t>b/n</t>
  </si>
  <si>
    <t>Koparko-spycharka</t>
  </si>
  <si>
    <t>JCP4CXSMA71328472</t>
  </si>
  <si>
    <t>JCB-3 cx</t>
  </si>
  <si>
    <t>AKS1092U595578</t>
  </si>
  <si>
    <t>Renault Kango</t>
  </si>
  <si>
    <t>VF1KCR8BF32804541</t>
  </si>
  <si>
    <t>NIL33SC</t>
  </si>
  <si>
    <t>Osobowo-ciężarowy</t>
  </si>
  <si>
    <t>Alarm</t>
  </si>
  <si>
    <t>Peugeot Partner</t>
  </si>
  <si>
    <t>Samochód osobowy</t>
  </si>
  <si>
    <t>VF3GJ9HXc95256424</t>
  </si>
  <si>
    <t>NIL05177</t>
  </si>
  <si>
    <t>Osobowy</t>
  </si>
  <si>
    <t>Blokada skrzyni biegów</t>
  </si>
  <si>
    <t>Polonez</t>
  </si>
  <si>
    <t>Truck</t>
  </si>
  <si>
    <t>SUPB16CEJVN060716</t>
  </si>
  <si>
    <t>OLV1587</t>
  </si>
  <si>
    <t>Ciężarowo-osobowy</t>
  </si>
  <si>
    <t>Ursus</t>
  </si>
  <si>
    <t>Ciągnik rolniczy</t>
  </si>
  <si>
    <t>OLH8009</t>
  </si>
  <si>
    <t>Rolniczy</t>
  </si>
  <si>
    <t>OLH8035</t>
  </si>
  <si>
    <t>Star 200</t>
  </si>
  <si>
    <t>Asenizacyjny</t>
  </si>
  <si>
    <t>ONB9959</t>
  </si>
  <si>
    <t>Beczkowóz</t>
  </si>
  <si>
    <t>Premium
Asenizacyjny</t>
  </si>
  <si>
    <t>VF622ACB000002727</t>
  </si>
  <si>
    <t>NIL 02616</t>
  </si>
  <si>
    <t>DAF</t>
  </si>
  <si>
    <t>CF6X4/ZWR</t>
  </si>
  <si>
    <t>XLRAT85MC7E762334</t>
  </si>
  <si>
    <t>NIL 15PL</t>
  </si>
  <si>
    <t>Ciężarowy Wywrotka</t>
  </si>
  <si>
    <t>Ciągnik Rolniczy</t>
  </si>
  <si>
    <t>OLH 9518</t>
  </si>
  <si>
    <t>FSC STAR-200</t>
  </si>
  <si>
    <t>Ciężarowy</t>
  </si>
  <si>
    <t>ONT4058</t>
  </si>
  <si>
    <t>Fiat</t>
  </si>
  <si>
    <t>Panda  Van</t>
  </si>
  <si>
    <t>ZFA16900000506646</t>
  </si>
  <si>
    <t>NIL 54WA</t>
  </si>
  <si>
    <t>Wiola</t>
  </si>
  <si>
    <t>W6001204</t>
  </si>
  <si>
    <t>SUL060B0040002602</t>
  </si>
  <si>
    <t>NIL Y894</t>
  </si>
  <si>
    <t>przyczepa</t>
  </si>
  <si>
    <t>Niewiadów</t>
  </si>
  <si>
    <t>wuko</t>
  </si>
  <si>
    <t>SWNB7500010011999</t>
  </si>
  <si>
    <t>OLY 6641</t>
  </si>
  <si>
    <t>SWNB75000V0002814</t>
  </si>
  <si>
    <t>NIL P590</t>
  </si>
  <si>
    <t>przyczepa beczka</t>
  </si>
  <si>
    <t>Autosan</t>
  </si>
  <si>
    <t>OLY 2107</t>
  </si>
  <si>
    <t>Przyczepa</t>
  </si>
  <si>
    <t>dłużycowa</t>
  </si>
  <si>
    <t>NIL P668</t>
  </si>
  <si>
    <t>OLL-0767</t>
  </si>
  <si>
    <t>NIL03865</t>
  </si>
  <si>
    <t>Meprozet</t>
  </si>
  <si>
    <t>F527</t>
  </si>
  <si>
    <t>MEPO81843</t>
  </si>
  <si>
    <t>NIL 19VU</t>
  </si>
  <si>
    <t>beczkowóz</t>
  </si>
  <si>
    <t>winda</t>
  </si>
  <si>
    <t>ul. Obr. Westerplatte 5</t>
  </si>
  <si>
    <t xml:space="preserve">wartość odtworzeniowa </t>
  </si>
  <si>
    <t>lokale w budynku</t>
  </si>
  <si>
    <t>Silnik: YAMAHA F115AETL</t>
  </si>
  <si>
    <t>rok 2008</t>
  </si>
  <si>
    <t>rok 1995</t>
  </si>
  <si>
    <t>Nr seryjny: 10</t>
  </si>
  <si>
    <t>Nr seryjny: 1092107</t>
  </si>
  <si>
    <t>Ponton RIB 450</t>
  </si>
  <si>
    <t>Nr seryjny: C 0045D03</t>
  </si>
  <si>
    <t>rok 2003</t>
  </si>
  <si>
    <t>Silnik zaburtowy Honda EPA Standard</t>
  </si>
  <si>
    <t>Nr seryjny: S 001067</t>
  </si>
  <si>
    <t>Moc: 30 KW</t>
  </si>
  <si>
    <t>Moc: 115 KM</t>
  </si>
  <si>
    <t>2 osoby</t>
  </si>
  <si>
    <t xml:space="preserve">4 osoby </t>
  </si>
  <si>
    <t xml:space="preserve">obsługuje 2 kapitanów zatrudnionych na podstawie umowy zlecenia </t>
  </si>
  <si>
    <t xml:space="preserve">Sprzęt pływający w czasie sezonu stacjonuje w Międzyszkolnym Ośrodku Sportów Wodnych w Iławie ul. Chodkiewicza 5. Teren ogrodzony. Ośrodek zatrudnia dozorcę na zmianę nocną. W czasie dnia na terenie przebywają bosmani oraz kadra szkoleniowa. Silniki zabezpieczone są linką stalową do kadłuba łodzi i zamknięte na kłódkę antywłamaniową.
 Poza sezonem sprzęt pływający stacjonuje w garażach OSP w Iławie ul. Wojska Polskiego 29. Zabezpieczenie – bramy opuszczane sterowane elektrycznie i radiowo
</t>
  </si>
  <si>
    <t>prefabrykowane- wielki blok</t>
  </si>
  <si>
    <t>prefabrykowane sprężone</t>
  </si>
  <si>
    <t>prefabrykowany- płyty korytkowe (pokrycie -papa termozgrzewalna)</t>
  </si>
  <si>
    <t>płyta OSB- papa termozgrzewalna</t>
  </si>
  <si>
    <t>Tablica multimedialna - 1 szt.</t>
  </si>
  <si>
    <t>08/2011</t>
  </si>
  <si>
    <t>Komputer przenośny (Notebook) - 11 szt</t>
  </si>
  <si>
    <t xml:space="preserve">Komputer przenośny (Notebook) - 1 szt. </t>
  </si>
  <si>
    <t>Data szkody</t>
  </si>
  <si>
    <t>Kwota
wypłacona</t>
  </si>
  <si>
    <t>Kwota
rezerwy</t>
  </si>
  <si>
    <t>Miejski Ośrodek Pomocy Społecznej</t>
  </si>
  <si>
    <t>Iławskie Centrum Kultury</t>
  </si>
  <si>
    <t>Miejska Biblioteka Publiczna</t>
  </si>
  <si>
    <t>Straż Miejska</t>
  </si>
  <si>
    <t>Miejski Zespół Obsługi Szkół i Przedszkoli w Iławie</t>
  </si>
  <si>
    <t>Gimnazjum Samorządowe Nr1 w Iławie</t>
  </si>
  <si>
    <t>Gimnazjum Samorządowe Nr2 w Iławie</t>
  </si>
  <si>
    <t>Samorządowa Szkoła Podstawowa Nr2 w Iławie</t>
  </si>
  <si>
    <t>Samorządowa Szkoła Podstawowa Nr3 w Iławie</t>
  </si>
  <si>
    <t>Samorządowa Szkoła Podstawowa Nr4 w Iławie</t>
  </si>
  <si>
    <t>Przedszkole Miejskie Nr2 w Iławie</t>
  </si>
  <si>
    <t>Przedszkole Miejskie Nr3 w Iławie</t>
  </si>
  <si>
    <t>Przedszkole Miejskie Nr4 w Iławie</t>
  </si>
  <si>
    <t>Przedszkole Miejskie Nr5 w Iławie</t>
  </si>
  <si>
    <t>Przedszkole Miejskie Nr6 w Iławie</t>
  </si>
  <si>
    <t>Iławskie Wodociągi Sp. z o.o.</t>
  </si>
  <si>
    <t>nazwa jednostki</t>
  </si>
  <si>
    <t>Suma ubezpieczenia gotówka poza godzinami pracy</t>
  </si>
  <si>
    <t>Suma ubezpieczenia gotówka w godzinach pracy</t>
  </si>
  <si>
    <t>Suma ubezpieczenia gotówka w transporcie</t>
  </si>
  <si>
    <t>(w tym Ośrodek PPU i PR, ul. Chełmińska 1,Iława)</t>
  </si>
  <si>
    <t>Iławskie Centrum Sportu, Turystyki i Rekereacji</t>
  </si>
  <si>
    <t xml:space="preserve"> </t>
  </si>
  <si>
    <t>GRUPA III</t>
  </si>
  <si>
    <t>GRUPA IV z wyłączeniem elektroniki objetej ubezpieczeniem EEI)</t>
  </si>
  <si>
    <t>GRUPA V</t>
  </si>
  <si>
    <t>GRUPA VI z wyłączeniem elektroniki objetej ubezpieczeniem EEI)</t>
  </si>
  <si>
    <t>GRUPA VII</t>
  </si>
  <si>
    <t>GRUPA VIII z wyłączeniem elektroniki objetej ubezpieczeniem EEI)</t>
  </si>
  <si>
    <t>ILOŚĆ ZATRUDNIONYCH</t>
  </si>
  <si>
    <t>Lp</t>
  </si>
  <si>
    <t>NIP</t>
  </si>
  <si>
    <t xml:space="preserve">REGON </t>
  </si>
  <si>
    <t>744 15 29 443</t>
  </si>
  <si>
    <t>Iława ul. Andersa 8a</t>
  </si>
  <si>
    <t>ILOŚĆ UCZNIÓW/WYCHOWANKÓW</t>
  </si>
  <si>
    <t xml:space="preserve">OPROGRAMOWANIE </t>
  </si>
  <si>
    <t>Lp.</t>
  </si>
  <si>
    <t>744 15 28 633</t>
  </si>
  <si>
    <t>Iława ul. Niepodległóści 13 A</t>
  </si>
  <si>
    <t>brak</t>
  </si>
  <si>
    <t>744 16 64 448</t>
  </si>
  <si>
    <t>Iława ul. Niepodległóści 11 B</t>
  </si>
  <si>
    <t>744 10 22 081</t>
  </si>
  <si>
    <t>Iława ul. Wiejska 11</t>
  </si>
  <si>
    <t>744 000 49 45</t>
  </si>
  <si>
    <t>004450214</t>
  </si>
  <si>
    <t>Iława ul. Niepodległości 13</t>
  </si>
  <si>
    <t>744 00 04 939</t>
  </si>
  <si>
    <t>000716566</t>
  </si>
  <si>
    <t>Iława ul. Niepodległości 11A</t>
  </si>
  <si>
    <t>744 00 03 911</t>
  </si>
  <si>
    <t>744 17 52 738</t>
  </si>
  <si>
    <t>lp.</t>
  </si>
  <si>
    <t xml:space="preserve">nazwa budynku/ budowli </t>
  </si>
  <si>
    <t>zabezpieczenia
(znane zabiezpieczenia p-poż i przeciw kradzieżowe)                                      (2)</t>
  </si>
  <si>
    <t>lokalizacja (adres)</t>
  </si>
  <si>
    <t>774 15 29 443</t>
  </si>
  <si>
    <t>ul. Kasprowicza 3</t>
  </si>
  <si>
    <t>ul. Kościuszki 22A</t>
  </si>
  <si>
    <t>000716572</t>
  </si>
  <si>
    <t>ul. Skłodowskiej 31</t>
  </si>
  <si>
    <t>744 000 30 93</t>
  </si>
  <si>
    <t>000524370</t>
  </si>
  <si>
    <t>Budynek Ratusza</t>
  </si>
  <si>
    <t>gaśnice - 50szt. hydranty - 3szt. czujki przeciwdymne w każdym pomieszczeniu, alarm dżwiękowy i całodobowy monitoring ppoż, na oknach na parterze żaluzje antywłamaniowe, dzwi wejściowych do budynku 11 szt. Z tego 3 zabezpieczone bezpośrednio roletamiantywłamaniowymi od wewnątrz 2 roletami antywłamaniowe na klatkach schodowych prowadzących do budynku i zamki z blokadami na górze i dole, alarm antywłamaniowy z czujkami ruchowymi, połaczenie z Policją</t>
  </si>
  <si>
    <t>Barlickiego 9</t>
  </si>
  <si>
    <t>Dąbrowskiego 17</t>
  </si>
  <si>
    <t>Jagiellończyka 22</t>
  </si>
  <si>
    <t>Jagiellończyka 6A</t>
  </si>
  <si>
    <t>Jagiełły 6</t>
  </si>
  <si>
    <t>Jagiełły 7</t>
  </si>
  <si>
    <t>Jasielska 1B</t>
  </si>
  <si>
    <t>Jasielska 1C</t>
  </si>
  <si>
    <t>Jasielska 1E</t>
  </si>
  <si>
    <t>Jasielska 2</t>
  </si>
  <si>
    <t>Jasielska 4</t>
  </si>
  <si>
    <t>Kolejowa 1</t>
  </si>
  <si>
    <t>Kościuszki 27A</t>
  </si>
  <si>
    <t>Kościuszki 29B</t>
  </si>
  <si>
    <t>Mazurska 2</t>
  </si>
  <si>
    <t>Mickiewicza 26</t>
  </si>
  <si>
    <t>Mickiewicza 35</t>
  </si>
  <si>
    <t>Niepodległości 4A</t>
  </si>
  <si>
    <t>Nowomiejska 19</t>
  </si>
  <si>
    <t>Ostródzka 2</t>
  </si>
  <si>
    <t>Polna 2</t>
  </si>
  <si>
    <t>Polna 6</t>
  </si>
  <si>
    <t>Wiejska 2A</t>
  </si>
  <si>
    <t>Jagiełły 2-3</t>
  </si>
  <si>
    <t>Jagiełły 6-2</t>
  </si>
  <si>
    <t>Mickiewicza 26-2</t>
  </si>
  <si>
    <t>Mickiewicza 35-2</t>
  </si>
  <si>
    <t>Barlickiego 9-2</t>
  </si>
  <si>
    <t>Kościuszki 19-2</t>
  </si>
  <si>
    <t>Kościuszki 27-2</t>
  </si>
  <si>
    <t>Kościuszki 27-3</t>
  </si>
  <si>
    <t>Polna 6-2</t>
  </si>
  <si>
    <t>Jagiełły 7-1</t>
  </si>
  <si>
    <t>Ostródzka 2-2</t>
  </si>
  <si>
    <t>Nowomiejska 19-1</t>
  </si>
  <si>
    <t>Kościuszki 19b-1</t>
  </si>
  <si>
    <t>Kolejowa 1-1</t>
  </si>
  <si>
    <t xml:space="preserve">budynek mieszkalny </t>
  </si>
  <si>
    <t>Kościuszki 23</t>
  </si>
  <si>
    <t>1 Maja 18 A</t>
  </si>
  <si>
    <t>Kr. Jadwigi 20</t>
  </si>
  <si>
    <t>Kr. Jadwigi 22</t>
  </si>
  <si>
    <t>Kr. Jadwigi 24</t>
  </si>
  <si>
    <t>Kr. Jadwigi 26</t>
  </si>
  <si>
    <t>Kr. Jadwigi 28</t>
  </si>
  <si>
    <t>Kard. Wyszyńskiego 32</t>
  </si>
  <si>
    <t>Kard. Wyszyńskiego 34</t>
  </si>
  <si>
    <t xml:space="preserve">Niepodległości 4  </t>
  </si>
  <si>
    <t xml:space="preserve">Niepodległości 6A </t>
  </si>
  <si>
    <t>Niepodległości 8</t>
  </si>
  <si>
    <t>Niepodległości 10</t>
  </si>
  <si>
    <t>Jasielska 3</t>
  </si>
  <si>
    <t>Jasielska 1</t>
  </si>
  <si>
    <t>Jagiełły 3</t>
  </si>
  <si>
    <t>Kościuszki 6</t>
  </si>
  <si>
    <t>Kościuszki 8, Grunwaldzka 2</t>
  </si>
  <si>
    <t>Kościuszki 20A</t>
  </si>
  <si>
    <t>Kościuszki 20B</t>
  </si>
  <si>
    <t>Kościuszki 20 C</t>
  </si>
  <si>
    <t>Kościuszki 29-1</t>
  </si>
  <si>
    <t>Kościuszki 27</t>
  </si>
  <si>
    <t>Kościuszki 25</t>
  </si>
  <si>
    <t>Kościuszki 19/1-2</t>
  </si>
  <si>
    <t>Kościuszki 9</t>
  </si>
  <si>
    <t>Kościuszki 9B</t>
  </si>
  <si>
    <t>Kościuszki 7</t>
  </si>
  <si>
    <t>Andersa 1</t>
  </si>
  <si>
    <t xml:space="preserve">Nowomiejska 2 </t>
  </si>
  <si>
    <t>Plażowa 5</t>
  </si>
  <si>
    <t>Plażowa 7</t>
  </si>
  <si>
    <t>Grunwaldzka 8</t>
  </si>
  <si>
    <t>1 Maja 6</t>
  </si>
  <si>
    <t>1 Maja 16</t>
  </si>
  <si>
    <t xml:space="preserve">1 Maja 18  </t>
  </si>
  <si>
    <t>1 Maja 25</t>
  </si>
  <si>
    <t>1 Maja 5</t>
  </si>
  <si>
    <t xml:space="preserve">1 Maja 3 </t>
  </si>
  <si>
    <t>Skłodowskiej 13</t>
  </si>
  <si>
    <t>Skłodowskiej 11A</t>
  </si>
  <si>
    <t xml:space="preserve">Skłodowskiej 11 </t>
  </si>
  <si>
    <t>Woj.. Polskiego 7</t>
  </si>
  <si>
    <t>Woj.. Polskiego 5</t>
  </si>
  <si>
    <t>Jagiellończyka 5</t>
  </si>
  <si>
    <t>Niepodległości 6</t>
  </si>
  <si>
    <t>Narutowicza 1</t>
  </si>
  <si>
    <t>Konopnickiej 2</t>
  </si>
  <si>
    <t>Dąbrowskiego 8</t>
  </si>
  <si>
    <t>Konopnickiej 1</t>
  </si>
  <si>
    <t>Kościuszki 4A</t>
  </si>
  <si>
    <t>Westerplatte 4</t>
  </si>
  <si>
    <t>Dąbrowskiego 6</t>
  </si>
  <si>
    <t>Westerplatte 7</t>
  </si>
  <si>
    <t>Grunwaldzka 6</t>
  </si>
  <si>
    <t>Narutowicza 7</t>
  </si>
  <si>
    <t>Westerplatte 3</t>
  </si>
  <si>
    <t>Grunwaldzka 8A</t>
  </si>
  <si>
    <t>Grunwaldzka 4</t>
  </si>
  <si>
    <t>1 Maja 10</t>
  </si>
  <si>
    <t>Kościuszki 4B</t>
  </si>
  <si>
    <t>Smolki 25</t>
  </si>
  <si>
    <t>1 Maja 10A</t>
  </si>
  <si>
    <t>Sobieskiego 51A</t>
  </si>
  <si>
    <t>Narutowicza 9</t>
  </si>
  <si>
    <t>Smolki 30</t>
  </si>
  <si>
    <t>Smolki 19</t>
  </si>
  <si>
    <t>Kr. Jadwigi 24A</t>
  </si>
  <si>
    <t>Ostródzka 46A</t>
  </si>
  <si>
    <t>Br. Alberta 2</t>
  </si>
  <si>
    <t>Gen. Andersa 1A</t>
  </si>
  <si>
    <t>Kościuszki 15</t>
  </si>
  <si>
    <t>Jagiełły 1</t>
  </si>
  <si>
    <t xml:space="preserve">Jagiełły 2  </t>
  </si>
  <si>
    <t>1 Maja 35A</t>
  </si>
  <si>
    <t>Westerplatte 2</t>
  </si>
  <si>
    <t>Kościuszki 20</t>
  </si>
  <si>
    <t>Kościuszki 37</t>
  </si>
  <si>
    <t>Sobieskiego 20/7</t>
  </si>
  <si>
    <t>Wiejska 7/34</t>
  </si>
  <si>
    <t>Zeromskiego 1B/4</t>
  </si>
  <si>
    <t>Zeromskiego 1E/2</t>
  </si>
  <si>
    <t>kopernika 3B/23</t>
  </si>
  <si>
    <t>kopernika 3B/26</t>
  </si>
  <si>
    <t>kopernika 3B/16</t>
  </si>
  <si>
    <t>Ostródzka 48D/2</t>
  </si>
  <si>
    <t>Ostródzka 48D/4</t>
  </si>
  <si>
    <t>Ostródzka 48D/5</t>
  </si>
  <si>
    <t>Andersa 2C/2</t>
  </si>
  <si>
    <t xml:space="preserve">Wiejska 2  </t>
  </si>
  <si>
    <t>Narutowicza 11</t>
  </si>
  <si>
    <t>Baczyńskiego 3</t>
  </si>
  <si>
    <t>Wyszyńskiego 25,27</t>
  </si>
  <si>
    <t>Kr. Jadwigi 5</t>
  </si>
  <si>
    <t>Andersa 10</t>
  </si>
  <si>
    <t>Grunwaldzka 1</t>
  </si>
  <si>
    <t>budynek biurowy</t>
  </si>
  <si>
    <t xml:space="preserve">lokal mieszkalny </t>
  </si>
  <si>
    <t>sp. włas.prawo do lokalu miesz</t>
  </si>
  <si>
    <t xml:space="preserve">wiata przystankowa </t>
  </si>
  <si>
    <t>Kościuszki 2A</t>
  </si>
  <si>
    <t>Ostródzka</t>
  </si>
  <si>
    <t xml:space="preserve">ul. Królowej Jagwigi </t>
  </si>
  <si>
    <t xml:space="preserve">Miejski Ośrodek Pomocy Społecznej </t>
  </si>
  <si>
    <t>BUDYNEK MOPS</t>
  </si>
  <si>
    <t>BUDYNEK OŚRODEK WSPARCIA</t>
  </si>
  <si>
    <t>OGRODZENIE</t>
  </si>
  <si>
    <t>GARAŻ</t>
  </si>
  <si>
    <t xml:space="preserve">Iławskie Centrum Sportu, Turystyki i Rekreacji </t>
  </si>
  <si>
    <t>Niepodległości 11 B, 14-200 Iława</t>
  </si>
  <si>
    <t>Asnyka 3B, 14-200 Iława</t>
  </si>
  <si>
    <t>Sienkiewicza 1, 14-200 Iława</t>
  </si>
  <si>
    <t>Trybuna kryta na boisku  (Stadion)</t>
  </si>
  <si>
    <t>Kanał najazdowy samoch. - stadion</t>
  </si>
  <si>
    <t>Siedziska na trybunie - stadion</t>
  </si>
  <si>
    <t xml:space="preserve">Korty tenisowe </t>
  </si>
  <si>
    <t xml:space="preserve">Płyta boiska bocznego    Stadionu Miejskiego     </t>
  </si>
  <si>
    <t>RAZEM</t>
  </si>
  <si>
    <t xml:space="preserve">Przystań Wioślarska </t>
  </si>
  <si>
    <t>ul. Dąbrowskiego, 14-200 iława</t>
  </si>
  <si>
    <t xml:space="preserve">Iławskie Centrum Kultury </t>
  </si>
  <si>
    <t>Kinoteatr</t>
  </si>
  <si>
    <t xml:space="preserve">System antywłamaniowy dwustrefowy z powiadamianiem agencji ochrony, system oddymiania klatek schodowych, system czujek p-poż, system powiadamiania radiowego p-poż firmy monitorującej oraz Straży Pożarnej, hydranty, gaśnice wg etatyzacji, rolety antywłamaniowe w pom. sutereny. Zamki patentowe w każdych drzwiach, zamki antypaniczne w drzwiach wyjściowych widowni. </t>
  </si>
  <si>
    <t>14-200 Iława,                            ul. Niepodległości 13A</t>
  </si>
  <si>
    <t>Osiedlowy Dom Kultury</t>
  </si>
  <si>
    <t>Zamki patentowe w drzwiach wejściowych, hydranty, gaśnice zgodnie z etatyzacją.</t>
  </si>
  <si>
    <t>14-200 Iława,                              ul. Curie-Skłodowskiej 26A</t>
  </si>
  <si>
    <t>Amfiteatr Miejski - widownia</t>
  </si>
  <si>
    <t>Gaśnice wg etatyzacji, rolety antywłamaniowe w pom. technicznych. Zamki patentowe w drzwiach wejściowych.</t>
  </si>
  <si>
    <t xml:space="preserve">14-200 Iława,                            ul. Niepodległości 3A </t>
  </si>
  <si>
    <t>Budynek zadaszonej sceny amfiteatru</t>
  </si>
  <si>
    <t>Rolety antywłamaniowe w drzwiach wejściowych, zamki patentowe w pomieszczeniach technicznych. Gaśnice według etatyzacji. System monitoringu wizyjnego na zewnątrz budynku.</t>
  </si>
  <si>
    <t>14-200 Iława,                           ul. Niepodległości 3B</t>
  </si>
  <si>
    <t xml:space="preserve">Miejska Biblioteka Publiczna </t>
  </si>
  <si>
    <t>14-200 Iława ul.Jagiellończyka3</t>
  </si>
  <si>
    <t>Gimnazium Samorzadowe nr 1</t>
  </si>
  <si>
    <t xml:space="preserve">Szkoła </t>
  </si>
  <si>
    <t>14-200 Iława ul Kościuszki 2A</t>
  </si>
  <si>
    <t>Gimnazium Samorzadowe nr 2</t>
  </si>
  <si>
    <t>Budynek szkolny</t>
  </si>
  <si>
    <t>rok budowy</t>
  </si>
  <si>
    <t>mury</t>
  </si>
  <si>
    <t>stropy</t>
  </si>
  <si>
    <t>dach</t>
  </si>
  <si>
    <t>elementy betonowe</t>
  </si>
  <si>
    <t>płyty żelbetowe</t>
  </si>
  <si>
    <t>Iława; ul. Andersa 8a</t>
  </si>
  <si>
    <t>ilość kondygnacji</t>
  </si>
  <si>
    <t>4 czujniki ruchu, kamera, monitorowanie przez Solid</t>
  </si>
  <si>
    <t>płyty kanałowe</t>
  </si>
  <si>
    <t>Monitoring za pomocą czujek ruchu i za pomocą kamer zabezpieczenie p. poż, hydranty zewn. Szt 1, hydranty wewn. Szt.6, gaśnice proszkowe ABC szt. 27, sygnał alarmowy przekazywane lokalnie w jednostce</t>
  </si>
  <si>
    <t>budynek Sali gimnastycznej</t>
  </si>
  <si>
    <t>14-200 Iława, ul. Kościuszki 2A</t>
  </si>
  <si>
    <t>cegła czerwona</t>
  </si>
  <si>
    <t>czeramiczne łuk</t>
  </si>
  <si>
    <t>drewniano żelbetowy</t>
  </si>
  <si>
    <t xml:space="preserve">drewniana                                                                                                                   dachówka                        </t>
  </si>
  <si>
    <t>Drewno                                                                                                            papa</t>
  </si>
  <si>
    <t>Gaśnica 6 kg - proszek ABC 21A 113 BC             (1 szt)., gaśnica 5 kg skroplony CO2 34 BC     (1 szt.), drzwi aluminiowe 6 szt. z zamkami patentowymi, całodobowy dozór pracowniczy</t>
  </si>
  <si>
    <t>gazobeton</t>
  </si>
  <si>
    <t>płyty gips-karton</t>
  </si>
  <si>
    <t>blacha na drewnie</t>
  </si>
  <si>
    <t>żelbet</t>
  </si>
  <si>
    <t>papa na żelbecie</t>
  </si>
  <si>
    <t>Drzwi blaszane zamykane na kłódki zwykłe (6 szt.), gaśnica 5 kg skroplony CO2  34BC (3 szt.), całodobowy dozór pracowniczy</t>
  </si>
  <si>
    <t>Drzwi drewniane okute zamykane na kłódkę zwykłą, drzwi aluminiowe z zamkiem patentowym, gaśnica 5 kg skroplonego CO2 34BC, całodobowy dozór pracowniczy</t>
  </si>
  <si>
    <t>płyta betonowa</t>
  </si>
  <si>
    <t xml:space="preserve">papa </t>
  </si>
  <si>
    <t>papa</t>
  </si>
  <si>
    <t>powłoka PVC</t>
  </si>
  <si>
    <t>beton</t>
  </si>
  <si>
    <t>poliwęglan</t>
  </si>
  <si>
    <t>Wiata z agregatem kogeneracyjnym</t>
  </si>
  <si>
    <t xml:space="preserve"> ganice 2 szt, hydrant 1</t>
  </si>
  <si>
    <t>płyta obrobnicka</t>
  </si>
  <si>
    <t xml:space="preserve">cegła, </t>
  </si>
  <si>
    <t xml:space="preserve">blacha   </t>
  </si>
  <si>
    <t>drewniane</t>
  </si>
  <si>
    <t>bloczek wapienno- piaskowy</t>
  </si>
  <si>
    <t>blacha</t>
  </si>
  <si>
    <t>cegła pełna</t>
  </si>
  <si>
    <t>pompownia, ul Mickiewicza</t>
  </si>
  <si>
    <t>gaśnica, monitoring sygnalizacyjny na otwarcie drzwi do szafy sterowniczej</t>
  </si>
  <si>
    <t xml:space="preserve">ul. Mickiewicza </t>
  </si>
  <si>
    <t>gonty drewniane</t>
  </si>
  <si>
    <t>murowane cegła, zaprawa wap- piaskowa</t>
  </si>
  <si>
    <t>żelbetowe</t>
  </si>
  <si>
    <t>kontrukcja drewniana pokryta dachówką  ceramiczną</t>
  </si>
  <si>
    <t>gaśniece 8 szt. Proszkowane</t>
  </si>
  <si>
    <t>ul Kościuszki 22A</t>
  </si>
  <si>
    <t>cegła ceramiczna</t>
  </si>
  <si>
    <t>płyty korytkowe papa na lepiku</t>
  </si>
  <si>
    <t>płuty żelbetowe</t>
  </si>
  <si>
    <t>płyty korytkowe papa termozgrzewalna</t>
  </si>
  <si>
    <t>cegła bloczki gazo- betonowe</t>
  </si>
  <si>
    <t>płyty korytkowe</t>
  </si>
  <si>
    <t>podziemia 1 podziemia 2</t>
  </si>
  <si>
    <t xml:space="preserve">murowane  </t>
  </si>
  <si>
    <t>żelbetowy pokryty papą termozgrzewalną</t>
  </si>
  <si>
    <t>nawierzchnia sportowa CONIPUR,  ogrodzenie metalowe panelowe</t>
  </si>
  <si>
    <t>WYKAZ MIENIA URZĘDU MIASTA IŁAWY</t>
  </si>
  <si>
    <t>16.12.2012</t>
  </si>
  <si>
    <t xml:space="preserve">wózek inwalidzki </t>
  </si>
  <si>
    <t>430099676312907</t>
  </si>
  <si>
    <t xml:space="preserve">  NIL09745</t>
  </si>
  <si>
    <t xml:space="preserve"> z  VAT </t>
  </si>
  <si>
    <t>04.04.2013</t>
  </si>
  <si>
    <t>przeciwpożarowe wyłączniki prądu. Podwójne drzwi wyjściowe, karty w suterenie, alarm w pracownie komputerowej, gaśnice</t>
  </si>
  <si>
    <t>cegła ceramiczna pełna</t>
  </si>
  <si>
    <t>strop typu kleina</t>
  </si>
  <si>
    <t>płyta korytkowa, papa</t>
  </si>
  <si>
    <t>3 (-1,1,2)</t>
  </si>
  <si>
    <t>konsola Sony PS3</t>
  </si>
  <si>
    <t>plazma LG 50-PK 350</t>
  </si>
  <si>
    <t>router</t>
  </si>
  <si>
    <t>Nagrywarka DVD</t>
  </si>
  <si>
    <t>Faks</t>
  </si>
  <si>
    <t>tablica multimedialna</t>
  </si>
  <si>
    <t xml:space="preserve">zestaw komputerowy </t>
  </si>
  <si>
    <t>LAPTOP</t>
  </si>
  <si>
    <t xml:space="preserve">telewizor </t>
  </si>
  <si>
    <t xml:space="preserve">ZESTAW KOMPUTEROWY </t>
  </si>
  <si>
    <t xml:space="preserve">DRUKARKA HP CLJ CP2025DN </t>
  </si>
  <si>
    <t xml:space="preserve">MONITOR LCD </t>
  </si>
  <si>
    <t xml:space="preserve">KOMPUTER C2D </t>
  </si>
  <si>
    <t xml:space="preserve">MONITOR PROLITE E 2208 </t>
  </si>
  <si>
    <t xml:space="preserve">DRUKARKA HP LJ P2035 </t>
  </si>
  <si>
    <t>SKANER MUSTEK BEAR PAW 2448</t>
  </si>
  <si>
    <t>DRUKARKA HP LJ P 3015DN</t>
  </si>
  <si>
    <t>Gimnazjum Samorządowe nr 1</t>
  </si>
  <si>
    <t>Komputer przenośny Notebook</t>
  </si>
  <si>
    <t>Zestaw interaktywny                                        Kpl. 1</t>
  </si>
  <si>
    <t>Tablica multimedialna                                      Kpl. 1</t>
  </si>
  <si>
    <t>Notebook DELL                                                 szt.11</t>
  </si>
  <si>
    <t>Notebook DELL                                                 szt. 1</t>
  </si>
  <si>
    <t>wyposażenie pracowni komputerowej E-PLATFORMA</t>
  </si>
  <si>
    <t>Komputer - księg.G</t>
  </si>
  <si>
    <t>Zespół komputerowy do wizualizacji - oczyszczalnia</t>
  </si>
  <si>
    <t>Notebook - kier.zbyt</t>
  </si>
  <si>
    <t xml:space="preserve">Notebook - kanalizacja </t>
  </si>
  <si>
    <t>meditower</t>
  </si>
  <si>
    <t>drukarka HP</t>
  </si>
  <si>
    <t>nagrywarka LG</t>
  </si>
  <si>
    <t>naped DVD LG</t>
  </si>
  <si>
    <t>monitir LCD Samsung</t>
  </si>
  <si>
    <t>karta graficzna</t>
  </si>
  <si>
    <t>zasilacz do komp.ATX</t>
  </si>
  <si>
    <t>nagrywarka DVD</t>
  </si>
  <si>
    <t>zestaw komputerowy Intel</t>
  </si>
  <si>
    <t>zasilacz ATX</t>
  </si>
  <si>
    <t>pendrive</t>
  </si>
  <si>
    <t xml:space="preserve">komputer przenośny </t>
  </si>
  <si>
    <t>drukarka HPLJ 1018</t>
  </si>
  <si>
    <t>Telefon Panasonic KX-TG 7302 PDS</t>
  </si>
  <si>
    <t>Zestaw koina domowego Philips</t>
  </si>
  <si>
    <t>Aparat fotograficzny Fuji S2950 HD 2 szt.</t>
  </si>
  <si>
    <t>Radiomagnetofon PHILIPS</t>
  </si>
  <si>
    <t>Komputer przenośny z oprogramowaniem</t>
  </si>
  <si>
    <t>Zestaw nagłaśniający MACHO</t>
  </si>
  <si>
    <t>6 osób/970 kg</t>
  </si>
  <si>
    <t>6 osób/750 kg</t>
  </si>
  <si>
    <t>6 osób/985 kg</t>
  </si>
  <si>
    <t>5 osób/735 kg</t>
  </si>
  <si>
    <t>5 osób/brak ładowności</t>
  </si>
  <si>
    <t>5 osób/875 kg</t>
  </si>
  <si>
    <t>2 osoby/5200 kg</t>
  </si>
  <si>
    <t>3 osoby/9850 kg</t>
  </si>
  <si>
    <t>2 osoby/14775 kg</t>
  </si>
  <si>
    <t>2 osoby/5500 kg</t>
  </si>
  <si>
    <t>2 osoby/505 kg</t>
  </si>
  <si>
    <t>09.2012</t>
  </si>
  <si>
    <t>multilock</t>
  </si>
  <si>
    <t>23 hydranty wewnętrzne i 4 zewnętrzne, 25 gaśnic proszkowych, monitoring; kraty na oknach znajdują się w pomieszczeni sali komputerowej (207 I p.), pomieszczeniu biblioteki szkolnej, czytelni, sali multimedialnej, świetlicy szkolnej (Ip.- niewidoczny dostęp do okien dachem łącznika przy sali gimnastycznej) i w pomieszczeniu przy sekretariacie, w którym znajduje się komputer i kserokopiarki. Kraty nie chronią w całości dostępu do budynku. Szkoła posiada 12 wejść do budynku wtym 5 drzwi drewnianych. Wszystkie drzwi posiadają podwójne zamki patentowe.W budynku gimnazjum nie ma systemu alarmowego, jedynie monitoring (3 kamery wewnętrzne i 3 zewnętrzne). Trener środowiskowy pracuje w godzinach 16.00 - 22.00, soboty 10,00 - 20,00. Firma ochroniarska - sobota 20,00 - 22,00, niedzela 10,00 - 22,00.</t>
  </si>
  <si>
    <t>projektor</t>
  </si>
  <si>
    <t>tablica interaktywna</t>
  </si>
  <si>
    <t xml:space="preserve">urzadzenie wielofunkcyjne </t>
  </si>
  <si>
    <t>komputer przenośny</t>
  </si>
  <si>
    <t>notebook 3 szt</t>
  </si>
  <si>
    <t>komputer przenosny 2 szt</t>
  </si>
  <si>
    <t>Iława ul. Grunwaldzka 6A; Obrońców Westerplatte 5</t>
  </si>
  <si>
    <t>ZESTAW KOMPUTEROWY</t>
  </si>
  <si>
    <t>URZĄDZENIE WIELOFUNKCYJNE</t>
  </si>
  <si>
    <t>KOMPUTER DELL</t>
  </si>
  <si>
    <t>MONITOR DELL</t>
  </si>
  <si>
    <t>DRUKARKA HP LJ</t>
  </si>
  <si>
    <t>DYSK ZEWNĘTRZNY</t>
  </si>
  <si>
    <t>URZĄDZENIE WIELOFUNKCYJNE XEROX</t>
  </si>
  <si>
    <t>Kinowy projektor cyfrowy Sony SRX - R515</t>
  </si>
  <si>
    <t>Obiektyw do projektora cyfrowego LKRL - Z519</t>
  </si>
  <si>
    <t>Procesor wizyjny Kramer VP-437</t>
  </si>
  <si>
    <t>Panel strerujący Sony LKRA-007</t>
  </si>
  <si>
    <t>Serwer kinowy Sony Media Block+XCT-S10</t>
  </si>
  <si>
    <t>Zestaw do projekcji 3D - Sony LKRL - A503</t>
  </si>
  <si>
    <t>Cyfrowy procesor dźwięku Dolby CP750</t>
  </si>
  <si>
    <t>Zestaw lamp do projektora LKRM - U330 - szt.6</t>
  </si>
  <si>
    <t>Komputer Dell  Optiplex 755 Slim Core 2 Duo</t>
  </si>
  <si>
    <t>Kasa fiskalna Solo Emar</t>
  </si>
  <si>
    <t>Tuby ledowe LED Light Bar RGB PL42202 - szt.20</t>
  </si>
  <si>
    <t>Projektor Optoma GT760</t>
  </si>
  <si>
    <t>projektor panasonik</t>
  </si>
  <si>
    <t>projektor epson EPX7</t>
  </si>
  <si>
    <t>aparat canon SX40</t>
  </si>
  <si>
    <t>PROJEKTOR benq 517 2 szt</t>
  </si>
  <si>
    <t>Kraty na niskim parterze w pomieszczeniach szatni, w sali gimnastycznej oraz szatniach w-f (siatki metalowe).Okratowane okna na parterze w pomieszczeniach 007, gabinecie z-cy dyrektorai zapleczu przyrody.Drzwi wejściowe podwójne z 3 zamkami występują w ilości 5 szt, oraz z 1 zamkiem1 sztuka.Obiekt szkoły wyposażony w sprzęt gaśniczy 19 szt, rozmieszczony w budynku gaśnice 6 kg - proszkowe; instalacja hydrantowa - 2 punkty na każdej kondygnacji razem 9</t>
  </si>
  <si>
    <t>Komputer Incore G550/MSI/4GB/250HDD - 11 szt.</t>
  </si>
  <si>
    <t xml:space="preserve">Monitor BenQ GL2055 - 11 szt. </t>
  </si>
  <si>
    <t>Czytnik kodów Metrologic MK9520</t>
  </si>
  <si>
    <t>Monitor 23" PHILIPS 237EQHAD/00</t>
  </si>
  <si>
    <t xml:space="preserve">Komputer ASUS  P8B75-V1155  </t>
  </si>
  <si>
    <t>TV SHARP 60' lc-60LE635 LED FHD</t>
  </si>
  <si>
    <t>serwer kanalizacja</t>
  </si>
  <si>
    <t>komputer dell kasa</t>
  </si>
  <si>
    <t>Notebook Asus - kierownik kanalizacji</t>
  </si>
  <si>
    <t>Notebook Asus - gł.księgowa</t>
  </si>
  <si>
    <t>Notebook Asus - z-ca kier. Oczyszczalni</t>
  </si>
  <si>
    <t>Komputer Lenowo - sam.aseniz.</t>
  </si>
  <si>
    <t>Notebook Dell - prezes</t>
  </si>
  <si>
    <t>1 Maja  wraz z parkingami</t>
  </si>
  <si>
    <t>Aleja Jana Pawła II wraz z parkingami</t>
  </si>
  <si>
    <t>Michała Kajki wraz z parkingami</t>
  </si>
  <si>
    <t>Królowej Jadwigi wraz z parkingami</t>
  </si>
  <si>
    <t>Droga dojazdowa od ul. Niepodległości do Amfiteatru wraz z ciągami pieszymi w parku oraz parkingi</t>
  </si>
  <si>
    <t>Drogi  u chodniki osiedlowe  łączące ul. Kościuszki i Grunwaldzką wraz z parkingami</t>
  </si>
  <si>
    <t>151. </t>
  </si>
  <si>
    <t>Droga dojazdowa wsdłuż budynku Kościuszki 37</t>
  </si>
  <si>
    <t>152. </t>
  </si>
  <si>
    <t xml:space="preserve">Ścieżka  rowerowo piesza od. ul. Jana III Sobieskiego do ul. Kopernika </t>
  </si>
  <si>
    <t>134.</t>
  </si>
  <si>
    <t xml:space="preserve">będącego w zarządzie Urzędu Miasta Iławy </t>
  </si>
  <si>
    <t>Bindownica</t>
  </si>
  <si>
    <t>Kopiarka cyfrowa z podajnikiem</t>
  </si>
  <si>
    <t>Kopiarka cyfrowa Kyocera Mita</t>
  </si>
  <si>
    <t>Projektor multimedialny Panasonic</t>
  </si>
  <si>
    <t>Projektor ACER PD 527W             (OPPUiPR)</t>
  </si>
  <si>
    <t>Drukarka igłowa OKI 3320</t>
  </si>
  <si>
    <t>Drukarka igłowa OKI ML 3321</t>
  </si>
  <si>
    <t>Napęd CD-ROM 40x NEC</t>
  </si>
  <si>
    <t>Komputer P II 400 Celeron</t>
  </si>
  <si>
    <t>Monitor 15" Samtron S517</t>
  </si>
  <si>
    <t>Monitor SAMTRON 15"</t>
  </si>
  <si>
    <t>Monitor Samtron 15"</t>
  </si>
  <si>
    <t>Drukarka HP 840C</t>
  </si>
  <si>
    <t>Drukarka HP 920C</t>
  </si>
  <si>
    <t>Monitor Samtron 76 DF 17"</t>
  </si>
  <si>
    <t>Hansol 710D</t>
  </si>
  <si>
    <t>Komputer Athlon 1700+ + win98 oem</t>
  </si>
  <si>
    <t>Monitor LITEON 17"</t>
  </si>
  <si>
    <t>DRUKARKA HP ATRAMENTOWA</t>
  </si>
  <si>
    <t>Zestaw komputerowy athlon 1600 XPz monitorem</t>
  </si>
  <si>
    <t>Drukarka igłowa OKI 3390</t>
  </si>
  <si>
    <t>MONITOR SAMSUNG 17''</t>
  </si>
  <si>
    <t>HP deskjet 5150</t>
  </si>
  <si>
    <t>Komputer Celeron 2,4 GHz</t>
  </si>
  <si>
    <t>Komputer Ken 2,4 GHz</t>
  </si>
  <si>
    <t>Monitor Belinea LCD</t>
  </si>
  <si>
    <t>Zestaw komputerowy athlon 2.5</t>
  </si>
  <si>
    <t>HP 1010 laserjet</t>
  </si>
  <si>
    <t>HP 1220C</t>
  </si>
  <si>
    <t>HP deskjet 6540 D</t>
  </si>
  <si>
    <t>Komputer Optimus (1.1)</t>
  </si>
  <si>
    <t>Komputer Optimus (1.2)</t>
  </si>
  <si>
    <t>Komputer OPTIMUS (1.3)</t>
  </si>
  <si>
    <t>LCD Belinea 17"</t>
  </si>
  <si>
    <t>Monitor LCD Belinea 17"</t>
  </si>
  <si>
    <t>Drukarka laserowa a4 Nashuatec p7325N</t>
  </si>
  <si>
    <t>Drukarka Wielofunkcyjna PSC 1610</t>
  </si>
  <si>
    <t>Komputer NTT Athlon amd 2800+</t>
  </si>
  <si>
    <t>Belinea 17"</t>
  </si>
  <si>
    <t>Komputer p IV 2,4 GHz, monitor 17"</t>
  </si>
  <si>
    <t>Skaner Mustek Scanexpress A3</t>
  </si>
  <si>
    <t>Drukarka HP 5940</t>
  </si>
  <si>
    <t>Monitor Suntec LCD 17" 7006LD</t>
  </si>
  <si>
    <t xml:space="preserve">Monitor LCD 17" Suntec </t>
  </si>
  <si>
    <t>SUNTEC 7006LD</t>
  </si>
  <si>
    <t>Komputer Optimus Optitech PC400</t>
  </si>
  <si>
    <t>Optimus cp 400</t>
  </si>
  <si>
    <t>Notebook Optimus M200</t>
  </si>
  <si>
    <t>Drukarka HP Deskjet 1280 A3</t>
  </si>
  <si>
    <t>3 Com superstack 3 switch 422GT 24x1</t>
  </si>
  <si>
    <t>Serwer Optimus VE230G2</t>
  </si>
  <si>
    <t>Zestaw Komputerowy Dell</t>
  </si>
  <si>
    <t>Serwer sieciowy VE210G6</t>
  </si>
  <si>
    <t>Monitor ACER AL1717AS17"</t>
  </si>
  <si>
    <t>ACER AL1717AS17"</t>
  </si>
  <si>
    <t>KOMPUTER NTT BUSINESS 609G</t>
  </si>
  <si>
    <t>Notebook ACER TM4233WLMi</t>
  </si>
  <si>
    <t>DRUKARKA HP P2015DN</t>
  </si>
  <si>
    <t>DRUKARKA HP CLJ 2600N</t>
  </si>
  <si>
    <t>OKI ml-3390</t>
  </si>
  <si>
    <t>PANASONIC KXP2130</t>
  </si>
  <si>
    <t>BROTHER HL 5250DN</t>
  </si>
  <si>
    <t>LEXMARK C530dn</t>
  </si>
  <si>
    <t>MONITOR LCD 19" HYUNDAI</t>
  </si>
  <si>
    <t>SKANER MUSTEK A4</t>
  </si>
  <si>
    <t>Komputer MSI GLOBAL</t>
  </si>
  <si>
    <t xml:space="preserve">MSI GLOBAL </t>
  </si>
  <si>
    <t>Urządzenie wielofunkcyjne HP 2840</t>
  </si>
  <si>
    <t>KOMPUTER  IDEAL SELECT BALTA</t>
  </si>
  <si>
    <t>Komputer Ideal Select-Balta</t>
  </si>
  <si>
    <t>LENOVO N200</t>
  </si>
  <si>
    <t>2007.07.13</t>
  </si>
  <si>
    <t>2007.12.06</t>
  </si>
  <si>
    <t>2007.12.14</t>
  </si>
  <si>
    <t>Wzmacniacz Technics SWV 500</t>
  </si>
  <si>
    <t>10.05.2003</t>
  </si>
  <si>
    <t>Pilarka stacjonarna TKS</t>
  </si>
  <si>
    <t>01.29.2005</t>
  </si>
  <si>
    <t>Waga portowa z taryfikatorem</t>
  </si>
  <si>
    <t>Niszczarka FELL PS-73               (OPPUiPR)</t>
  </si>
  <si>
    <t>Rejestrator TM 808 + dysk HDD 1 TB   (z OPPUiPR)</t>
  </si>
  <si>
    <t>Monitor 32' HY                               (z OPPUiPR)</t>
  </si>
  <si>
    <t>Kosiarka elektryyczna</t>
  </si>
  <si>
    <t>05.10.2012</t>
  </si>
  <si>
    <t xml:space="preserve">nazwa środka trawałego </t>
  </si>
  <si>
    <t>OT</t>
  </si>
  <si>
    <t xml:space="preserve">Wartość księgowa brutto </t>
  </si>
  <si>
    <t>Nr inwentarzowy</t>
  </si>
  <si>
    <t>3/2012</t>
  </si>
  <si>
    <t>Budynek A ekologicznej mini przystani żeglarskiej w Iławie</t>
  </si>
  <si>
    <t>U-I/0153</t>
  </si>
  <si>
    <t>4/2012</t>
  </si>
  <si>
    <t>Budynek B ekologicznej mini przystani żeglarskiej w Iławie</t>
  </si>
  <si>
    <t>U-I/0154</t>
  </si>
  <si>
    <t>5/2012</t>
  </si>
  <si>
    <t>Nawierzchnie utwardzone na terenie ekologicznej mini przystani żeglarskiej w Iławie</t>
  </si>
  <si>
    <t>U-II/0550</t>
  </si>
  <si>
    <t>6/2012</t>
  </si>
  <si>
    <t>Dźwig osobowo-towarowy w budunku B ekologicznej mini przystani żeglarskiej</t>
  </si>
  <si>
    <t>U-VI/0131</t>
  </si>
  <si>
    <t>7/2012</t>
  </si>
  <si>
    <t>Altana wolnostojąca o konstrukcji drewnianej</t>
  </si>
  <si>
    <t>U-II/0551</t>
  </si>
  <si>
    <t>8/2012</t>
  </si>
  <si>
    <t>Wiata przy osi nr 5 - konstrukcja drewniana łącząca budynki nr A i B</t>
  </si>
  <si>
    <t>U-II/0552</t>
  </si>
  <si>
    <t>9/2012</t>
  </si>
  <si>
    <t xml:space="preserve">Wiata między osiami 1 i  2 - konstrukcja drewniana </t>
  </si>
  <si>
    <t>U-II/0553</t>
  </si>
  <si>
    <t>10/2012</t>
  </si>
  <si>
    <t>Wiata pod kolektory słoneczne - konstrukcja drewniana</t>
  </si>
  <si>
    <t>U-II/0554</t>
  </si>
  <si>
    <t>11/2012</t>
  </si>
  <si>
    <t>Wieżyczka - konstrukcja drewniana nad wejściem na pomost cumowniczy</t>
  </si>
  <si>
    <t>U-II/0555</t>
  </si>
  <si>
    <t>12/2012</t>
  </si>
  <si>
    <t>Pomost cumowniczy przy ekologicznej mini przystani żeglarskiej w Iławie</t>
  </si>
  <si>
    <t>U-II/0556</t>
  </si>
  <si>
    <t>13/2012</t>
  </si>
  <si>
    <t>Pomost gospodarczy przy ekologicznej mini przystani żeglarskiej w Iławie</t>
  </si>
  <si>
    <t>U-II/0557</t>
  </si>
  <si>
    <t>14/2012</t>
  </si>
  <si>
    <t>Pompa wody dla ROD</t>
  </si>
  <si>
    <t>U-IV/0555</t>
  </si>
  <si>
    <t>15/2012</t>
  </si>
  <si>
    <t>Instalacja pompy ciepła</t>
  </si>
  <si>
    <t>U-VI/0132</t>
  </si>
  <si>
    <t>16/2012</t>
  </si>
  <si>
    <t>Instalacja solarna służąca do pozyskiwania i przetwarzania energii odnawialnej</t>
  </si>
  <si>
    <t>U-VI/0133</t>
  </si>
  <si>
    <t>17/2012</t>
  </si>
  <si>
    <t>Prawy stół ze zlewem zewnętrznym</t>
  </si>
  <si>
    <t>U-VIII/152</t>
  </si>
  <si>
    <t>18/2012</t>
  </si>
  <si>
    <t>Lewy stół ze zlewem zewnętrznym</t>
  </si>
  <si>
    <t>U-VIII/153</t>
  </si>
  <si>
    <t>pozostałe środki trwałe o wartości pocz. od 500 zł do 3.500 zł</t>
  </si>
  <si>
    <t>Określenie środka trwałego</t>
  </si>
  <si>
    <t xml:space="preserve">ilość </t>
  </si>
  <si>
    <t>cena jedn. brutto</t>
  </si>
  <si>
    <t>WYPOSAŻENIE TERENU</t>
  </si>
  <si>
    <t>ławka 170x44x40 cm siedzisko z desek, profile stalowe kwadratowe</t>
  </si>
  <si>
    <t>szafka na gasnicę zewnetrzną proszkową metalowa</t>
  </si>
  <si>
    <t>bosak teleskopowy 120-220 cm</t>
  </si>
  <si>
    <t>WYPOSAŻENIE POMIESZCZEŃ BUDYNKÓW A I B</t>
  </si>
  <si>
    <t>Lustro uchylne 61 x 66 cm</t>
  </si>
  <si>
    <t>uchwyt kątowy do WC ze stali nierdzewnej</t>
  </si>
  <si>
    <t>uchwyt uchylny z miejscem na papier toaletowy ze stali nierdzewnej</t>
  </si>
  <si>
    <t>uchwyt uchylny do umywalki ze stali nierdzewnej</t>
  </si>
  <si>
    <t>uchwyt kątowy z uchylnym siedziskiem dla osób niepełnosprawnych ze stali nierdzewnej</t>
  </si>
  <si>
    <t>Leżanka 90 x190 cm</t>
  </si>
  <si>
    <t>Szafka na lekarstwa 80x50x180 cm, metalowa z drzwiami szkolanymi zamykana na klucz</t>
  </si>
  <si>
    <t>Biurko lekarskie wraz z kontenerem 120 cm x 70 cm</t>
  </si>
  <si>
    <t>krzesło lekarskie obrotowe z regulacją wysokości, pokrycie zmywalne</t>
  </si>
  <si>
    <t>Szafa ser. 45cm gł.50cm wys. 180 cm z 4 półkami z płyty wiórowej laminowanej w kolorze drewna egzotycznego zammykana na zamek</t>
  </si>
  <si>
    <t>Biurko 140 x 70 cm blat z płyty wiórowej laminowanej w kolorze drewna egzotycznego, krawędzie płyty wykończone okleiną w kolorze blatu, stelaż o konstr. Stalowej samonośnej składający się z zespawanych ze sobą elementów nóg stanowiących bok biurka i skręconych z dwoma wspornikami podblatowymi, noga w kształcie litery C całość konstrukcji w kolorze grafitowym; dodatkowe wyposażenie wspornik pod komputer, poziomy kanał kablowy, osłony boczne pionowe</t>
  </si>
  <si>
    <t>krzesło obrotowe stelaż wykonany z czarnego tworzywa sztucznego z regulacją wysokości siedziska, pochylenia i wys. Oparcia, z podłokietnikami, tapicerka w kol. szarym</t>
  </si>
  <si>
    <t>Krzesło stelaż metalowy w kol. Grafitowym, siedzenie i oparcie z giętej sklejki lakierowanej w kol. Drewna egzotycznego</t>
  </si>
  <si>
    <t>Szafa wys. 185 cm skłądająca się z 2 segmentów (dł. 80 cm / gł. 60 cm) z płyty wiórowej laminowanej w kol. Drewna egzotycznego, boki i półki w kol. Szarym ; I - segment z drzwiczkami i półkami otwartymi; II - segment z szafą ubraniową)</t>
  </si>
  <si>
    <t>Stół konferencyjny  (180x70x74cm) Blat z płyty wiórowej  pokrytym obustronnie laminatem gr. 25 mm w kol. Ciemnego drewna, krawędzie płyty wykończone okleiną w kol. Blatu, stelaż o konstrukcji stalowej.</t>
  </si>
  <si>
    <t>Krzesło - stelaż metalowy w kolorze aluminium, siedzenie i poarcie z giętej sklejki lakierowanej w kol. naturalnym</t>
  </si>
  <si>
    <t>Szafa  o wymiarach 235x50x180cm + nadstawka o wys. 60cm z płyty wiórowej laminowanej w kolorze ciemnego drewna, składa się z trzech części: 2 części z półkami i jedna z drążkiem do wieszania</t>
  </si>
  <si>
    <t>Łóżko 100x200cm; boki z płyty wiórowej laminowanej w kol. Ciemnego drewna</t>
  </si>
  <si>
    <t>nocna szafka 40x40x45cm z płyty wiórowej laminowanej w kol. Ciemnego drewna</t>
  </si>
  <si>
    <t>stolik 80x80x75cm; nogi stołu metalowe w kol. Aluminium, blat i konstrukcja pod blatem z płyty pokrytej okleiną w kol. Cimenego drewna</t>
  </si>
  <si>
    <t>Krzesło - stelaż metalowy w kol. Aluminiu , siedzenie i oparcie z giętej sklejki lakierowanej w kol. Ciemnego drewna</t>
  </si>
  <si>
    <t>Półka wisząca z płyty wiórowej laminowanej w kol. Ciemnego drewna szer. 130cm; gł. 25cm; wys. 30 cm</t>
  </si>
  <si>
    <t>lustro srebrne  klejone do ściany 300x100 cm</t>
  </si>
  <si>
    <t>Pralka automatyczna na żetony</t>
  </si>
  <si>
    <t>Pralko-suszarka na żetony</t>
  </si>
  <si>
    <t>ewidencja ilościowa wyposażenia o wartości od 50 zł do 500 zł</t>
  </si>
  <si>
    <t xml:space="preserve">kosz na  śmieci profile stalowe, malowany proszkowo na kolor jasno szary </t>
  </si>
  <si>
    <t>stół drewniany 140cm x 70 cm</t>
  </si>
  <si>
    <t>tablica informacyjna aluminiowa z konstrukcją o wymiarach 200 cm (szer.) x 130 cm (wys.)</t>
  </si>
  <si>
    <t xml:space="preserve">fotel drewniany 45 x 55 </t>
  </si>
  <si>
    <t>gablota ogłoszeniowa  wys. 100 cm szer 75 cm ze słupkami montażowymi</t>
  </si>
  <si>
    <t>gaśnica zewnętrzna przenośna proszkowa</t>
  </si>
  <si>
    <t>gaśnica proszkowa wewnętrzna na wyposażeniu budynków A i B zgodnie z planem zabezpieczenia p.poż</t>
  </si>
  <si>
    <t>łopata</t>
  </si>
  <si>
    <t>koc gaśniczy</t>
  </si>
  <si>
    <t>koło ratunkowe wraz z linką z zasobnikiem</t>
  </si>
  <si>
    <t>wieszak do koła ratunkowego (w tym 2 stojące i 2 mocowane do poręczy trapu dojściowego na pomost cumowniczy)</t>
  </si>
  <si>
    <t>kosz na odpadki komunalne przy stole z jednokomorowym zlewem i dwoma szafkami ze stali nierdzewnej</t>
  </si>
  <si>
    <t>dozownik do mydła w płynie, obudowa ze stali nierdzewnej satynowej o poj. 1L</t>
  </si>
  <si>
    <t>kosz otwarty na zużyte ręczniki papierowe z prętów z workami jednorazowymi o poj. 47 L, szer. 34cm, gł. 26cm; wys. 54cm</t>
  </si>
  <si>
    <t>pojemnki na papier toaletowy obudowa ze stali nierdzewnej satynowej na duże rolki</t>
  </si>
  <si>
    <t>kosz na śmieci  metalowy w kolorze srebrnym okrągły z przyciskiej pedałowym o poj. 12 L</t>
  </si>
  <si>
    <t>lustro  naścienne 60 x 60 cm</t>
  </si>
  <si>
    <t>zasłonka prysznicowa z drążkiem i haczykami</t>
  </si>
  <si>
    <t>narożnikowa półka druciana  podwójna</t>
  </si>
  <si>
    <t>Wieszak z 4 haczykami metalowy chromowany</t>
  </si>
  <si>
    <t>Półka wisząca na ręczniki potrójna metalowa chromowana szer. 40 cm, gł. 18 cm wys. 79,5 cm</t>
  </si>
  <si>
    <t>Ławka ze stali do pomieszczeń wilgotnych bez oparcia dł. 101,50 gł. 33 cm wys. 45 cm</t>
  </si>
  <si>
    <t>Parawan 100 x 180 cm</t>
  </si>
  <si>
    <t>Wieszak ubraniowy metalowy wolnostojący</t>
  </si>
  <si>
    <t>Zestaw pierwszej pomocy przenośny  zgodny z normą DIN 13157</t>
  </si>
  <si>
    <t>Suszarka sufitowa do bielizny 6 prętów dł. 190 cm</t>
  </si>
  <si>
    <t>Suszarka rozkładana balkonowa dł. 166 cm szer. 53 cm</t>
  </si>
  <si>
    <t>plastikowy kosz na pranie 40x60cm</t>
  </si>
  <si>
    <t>telefon/faks</t>
  </si>
  <si>
    <t>rolety na okna zwijane ręcznie 90cm x 160 cm</t>
  </si>
  <si>
    <t>Roleta na drzwi zwijana ręcznie 90 cm x 200 cm</t>
  </si>
  <si>
    <t>stół do projektora z regulacją wysokości metalowy</t>
  </si>
  <si>
    <t>Tablica suchościeralna magnetyczna 120 cm x 90 cm</t>
  </si>
  <si>
    <t>Gablota informacyjna  jednoskrzydłowa 120cmx90cm, rama aluminiowa, wnętrze - płyta korkowa</t>
  </si>
  <si>
    <t>Rolety na okna zwijane ręcznie 120cmx160cm</t>
  </si>
  <si>
    <t>dozownik do mydła w płynie</t>
  </si>
  <si>
    <t>Wieszak na ręczniki kąpielowe podwójny metalowy w kol. Srebrnym satynowym</t>
  </si>
  <si>
    <t>Wieszak z dwoma haczykami metalowy w kol. Srebrnym satynowym</t>
  </si>
  <si>
    <t>Uchwyt do papieru z klapką metalowy w kol. Srebrnym satynowym</t>
  </si>
  <si>
    <t>Półka pod lustro szklana z elementami metalowymi w kol. Srebrnym satynowym</t>
  </si>
  <si>
    <t>Pojemnik na ręczniki papierowe - obudowa ze stali nierdzewnej satynowej</t>
  </si>
  <si>
    <t>Ekran ścienno-sufitowy do wyświetlania filmów i slajdów 180 x 135 cm</t>
  </si>
  <si>
    <t>Radio 2 szt</t>
  </si>
  <si>
    <t xml:space="preserve">PRZYSTAŃ EKOMARINA </t>
  </si>
  <si>
    <t xml:space="preserve">Ekomarina </t>
  </si>
  <si>
    <t>wg wykazu</t>
  </si>
  <si>
    <t xml:space="preserve">wyposażenie </t>
  </si>
  <si>
    <t xml:space="preserve">środki trwałe </t>
  </si>
  <si>
    <t>2009.12.23</t>
  </si>
  <si>
    <t>2009.12.11</t>
  </si>
  <si>
    <t>2009.12.28</t>
  </si>
  <si>
    <t xml:space="preserve">URZĄDZENIE WIELOFUNKCYJNE CANON PIXMA </t>
  </si>
  <si>
    <t>UPS FIEDELTRONIK INIGO 5000VA LUPUS</t>
  </si>
  <si>
    <t>KOMPUTER CORE2DUO E7400</t>
  </si>
  <si>
    <t>Drukarka hp laserjet P3005 DN</t>
  </si>
  <si>
    <t>Drukarka hp laserjet CP2025N</t>
  </si>
  <si>
    <t>KOMPUTER CORE2DUO</t>
  </si>
  <si>
    <t>HP LASERJET P1505</t>
  </si>
  <si>
    <t>DRAYTEK VIGORPRO 5510</t>
  </si>
  <si>
    <t>Monitor Philips LCD 190B1CS (AUDIO + USB)</t>
  </si>
  <si>
    <t>Komputer Dell GX280 Pentium4 2800Mhz,</t>
  </si>
  <si>
    <t>Komputer Dell GX280 Pentium4 2800Mhz</t>
  </si>
  <si>
    <t>Komputer Dell VOSTRO 230ST</t>
  </si>
  <si>
    <t>HP AiO 200-5210pl 21,5" Intel E5500 2GB 500 W7P</t>
  </si>
  <si>
    <t xml:space="preserve">Serwer Dell PowerEdge T610 - </t>
  </si>
  <si>
    <t>Drukarka igłowa (24 igły) OKI ML6300FB-SC</t>
  </si>
  <si>
    <t xml:space="preserve">Switch Repotec RP-G2404I </t>
  </si>
  <si>
    <t xml:space="preserve">Router - Urządzenie UTM - </t>
  </si>
  <si>
    <t>Router LINKSYS E 3000 Dual Band N300</t>
  </si>
  <si>
    <t xml:space="preserve">HP Compaq 8200 Elite MT Core i5-2400 </t>
  </si>
  <si>
    <t>HP Compaq 8200 Elite MT Core i5-2400</t>
  </si>
  <si>
    <t xml:space="preserve">Canon i-Sensys MF9220Cdn </t>
  </si>
  <si>
    <t>Kserokopiarka Konica Minolta Bizhub C280</t>
  </si>
  <si>
    <t>Kserokopiarka Konica Minolta Bizhub 363</t>
  </si>
  <si>
    <t xml:space="preserve">Kserokopiarka Konica Minolta Bizhub 283 </t>
  </si>
  <si>
    <t>LED 21,5" IIYAMA ProLine E 2273HDS</t>
  </si>
  <si>
    <t>Router - Urządzenie UTM - Draytek 2910G</t>
  </si>
  <si>
    <t>Switch Repotec RP-G2404I (19", 24 porty 1G, 4xSFP,</t>
  </si>
  <si>
    <t>Drukarka etykiet Zebra GK420t</t>
  </si>
  <si>
    <t>CZYTNIK KODÓW DANYCH</t>
  </si>
  <si>
    <t>Router - Urządzenie UTM - SonicWall TZ205 Wireless-N</t>
  </si>
  <si>
    <t>Monitor ACER U223HQLCBD 21,5" DVI</t>
  </si>
  <si>
    <t>Monitor LED ACER V223HQLCBD 21,5" DVI</t>
  </si>
  <si>
    <t>64.</t>
  </si>
  <si>
    <t>65.</t>
  </si>
  <si>
    <t>66.</t>
  </si>
  <si>
    <t>Komputer NTT Busines W981G</t>
  </si>
  <si>
    <t>67.</t>
  </si>
  <si>
    <t>68.</t>
  </si>
  <si>
    <t>69.</t>
  </si>
  <si>
    <t>70.</t>
  </si>
  <si>
    <t>71.</t>
  </si>
  <si>
    <t>72.</t>
  </si>
  <si>
    <t>73.</t>
  </si>
  <si>
    <t>KYOCERA FS-1370DN</t>
  </si>
  <si>
    <t>74.</t>
  </si>
  <si>
    <t>komputer NEO+ XENON</t>
  </si>
  <si>
    <t>75.</t>
  </si>
  <si>
    <t>Monitor Dell 24" U2410</t>
  </si>
  <si>
    <t>nazwa środka trwałego</t>
  </si>
  <si>
    <t>Notebook MSI PR601-009PL</t>
  </si>
  <si>
    <t>Notebook MSI PR601</t>
  </si>
  <si>
    <t>Laptop Dell V1540 15,6" HDWLED i5-480 W7pro</t>
  </si>
  <si>
    <t>Notebook Dell VOSTRO v3750 17,3" Win7 Pro</t>
  </si>
  <si>
    <t>Seagate SV35 2TB</t>
  </si>
  <si>
    <t>Seagate SV35 3TB</t>
  </si>
  <si>
    <t>Nazwa środka trwałego</t>
  </si>
  <si>
    <t>wartość księgowa  brutto</t>
  </si>
  <si>
    <t>Telewizor plazmowy 40 cali rozdzielczość 1920x1080 z uchwytem do powieszenia na ścianie</t>
  </si>
  <si>
    <t>Zespół komputerowy składający się z następujących elementów: komputer (jednostka centralna ) o parametrach: procesor Intel Core 2100 1155#2, płyta główna ASUS,system operacyjny Windows 7 Home; pamięć operacyjna 4GB; dysk twardy HDD160GB; nagrywarka DVD Samsung SH-22BB SATA, monitor LCD 19cali, klawiatura, mysz</t>
  </si>
  <si>
    <t>Projektor multimendialny o rozdzielczości 1024x768</t>
  </si>
  <si>
    <t xml:space="preserve">Radiotelefon - zestaw z anteną, ładowarką i akumulatorem </t>
  </si>
  <si>
    <t xml:space="preserve">EKOMARINA </t>
  </si>
  <si>
    <t xml:space="preserve">iława ul. Ostródzka </t>
  </si>
  <si>
    <t>Kosciuszki 8/5</t>
  </si>
  <si>
    <t>Jagiełły 1C</t>
  </si>
  <si>
    <t>kosciuszki 9/8</t>
  </si>
  <si>
    <t>kr. Jadwigi 28-1</t>
  </si>
  <si>
    <t>kr. Jadwigi 22-1</t>
  </si>
  <si>
    <t>budynek garaz</t>
  </si>
  <si>
    <t xml:space="preserve">ul. Ostródzka -Łąkowa </t>
  </si>
  <si>
    <t>ul. Dąbrowskiego - Kajki</t>
  </si>
  <si>
    <t xml:space="preserve">ul. Dąbrowskiego - Matejki </t>
  </si>
  <si>
    <t>oświetlenie uliczne i parkowe (słupy, oprawy, klosze do opraw 2.340 szt kompletów )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</si>
  <si>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Niepodległości 10,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</si>
  <si>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Dąbrowskiego 8,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</si>
  <si>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Narutowicza 7 - ul. Konopnickiej,</t>
    </r>
  </si>
  <si>
    <r>
      <t>4.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Smolki 30,</t>
    </r>
  </si>
  <si>
    <r>
      <t>5.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Smolki 19,</t>
    </r>
  </si>
  <si>
    <r>
      <t>6.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Jasielska 1-2,</t>
    </r>
  </si>
  <si>
    <r>
      <t>7.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Osiedle Lubawskie – ul. Szeroka,</t>
    </r>
  </si>
  <si>
    <r>
      <t>8.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Nad jeziorem Jeziorak Duży przy plaży niestrzeżonej i przystani BISKAJE,</t>
    </r>
  </si>
  <si>
    <r>
      <t>9.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ul. Kolejowa 1,</t>
    </r>
  </si>
  <si>
    <r>
      <t>10.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Grunwaldzka 4,</t>
    </r>
  </si>
  <si>
    <r>
      <t>11.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1 Maja 10-10A,</t>
    </r>
  </si>
  <si>
    <r>
      <t>12.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Andersa 1-1A,</t>
    </r>
  </si>
  <si>
    <r>
      <t>13.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Boboli – przy kościele,</t>
    </r>
  </si>
  <si>
    <r>
      <t>14.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Sobieskiego – przy Starym Spichlerzu,</t>
    </r>
  </si>
  <si>
    <r>
      <t>15.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Chełmińska 1 (siedziba OPPUiPR)</t>
    </r>
  </si>
  <si>
    <r>
      <t>16.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Kościuszki – ścieżki pieszo-rowerowe sekcja „A”,</t>
    </r>
  </si>
  <si>
    <r>
      <t>17.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Sikorskiego – ścieżki pieszo-rowerowe sekcja „C”,</t>
    </r>
  </si>
  <si>
    <r>
      <t>18.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Sikorskiego – ścieżki pieszo-rowerowe sekcja „C”,</t>
    </r>
  </si>
  <si>
    <r>
      <t>19.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Sikorskiego – ścieżki pieszo-rowerowe sekcja „C”,</t>
    </r>
  </si>
  <si>
    <r>
      <t>20.</t>
    </r>
    <r>
      <rPr>
        <sz val="7"/>
        <rFont val="Times New Roman"/>
        <family val="1"/>
      </rPr>
      <t xml:space="preserve"> </t>
    </r>
    <r>
      <rPr>
        <sz val="12"/>
        <rFont val="Arial"/>
        <family val="2"/>
      </rPr>
      <t xml:space="preserve"> ul. Sikorskiego – ścieżki pieszo-rowerowe sekcja „C” </t>
    </r>
  </si>
  <si>
    <t xml:space="preserve">przenośny </t>
  </si>
  <si>
    <r>
      <rPr>
        <b/>
        <i/>
        <sz val="10"/>
        <rFont val="Calibri"/>
        <family val="2"/>
      </rPr>
      <t>Monitoring</t>
    </r>
    <r>
      <rPr>
        <sz val="10"/>
        <rFont val="Calibri"/>
        <family val="2"/>
      </rPr>
      <t>- 8 szt. kamer wew. BCS-VP330 HC 35</t>
    </r>
  </si>
  <si>
    <t>Zespół komputerowy Zespół komputerowy II</t>
  </si>
  <si>
    <r>
      <t xml:space="preserve"> Wykaz sprzętu elektronicznego </t>
    </r>
    <r>
      <rPr>
        <b/>
        <i/>
        <u val="single"/>
        <sz val="10"/>
        <rFont val="Calibri"/>
        <family val="2"/>
      </rPr>
      <t>przenośnego</t>
    </r>
    <r>
      <rPr>
        <b/>
        <i/>
        <sz val="10"/>
        <rFont val="Calibri"/>
        <family val="2"/>
      </rPr>
      <t xml:space="preserve"> </t>
    </r>
  </si>
  <si>
    <r>
      <t xml:space="preserve"> Wykaz sprzętu elektronicznego </t>
    </r>
    <r>
      <rPr>
        <b/>
        <i/>
        <u val="single"/>
        <sz val="10"/>
        <rFont val="Calibri"/>
        <family val="2"/>
      </rPr>
      <t>stacjonarnego</t>
    </r>
  </si>
  <si>
    <r>
      <rPr>
        <b/>
        <i/>
        <sz val="10"/>
        <rFont val="Calibri"/>
        <family val="2"/>
      </rPr>
      <t>Monitoring</t>
    </r>
    <r>
      <rPr>
        <i/>
        <sz val="10"/>
        <rFont val="Calibri"/>
        <family val="2"/>
      </rPr>
      <t xml:space="preserve"> - rejestrator cyfrowy, dysk, 6 kamer, 3 obiektywy, monitor 17", 2 zasilacze, 3 obudowy - urządzenie zainstalowane jest wewnątrz budynku.</t>
    </r>
  </si>
  <si>
    <r>
      <t xml:space="preserve">Wykaz sprzętu </t>
    </r>
    <r>
      <rPr>
        <b/>
        <i/>
        <u val="single"/>
        <sz val="10"/>
        <rFont val="Calibri"/>
        <family val="2"/>
      </rPr>
      <t>przenośnego</t>
    </r>
  </si>
  <si>
    <r>
      <t>Instalacja audio wideo z kompletem tj</t>
    </r>
    <r>
      <rPr>
        <sz val="10"/>
        <rFont val="Calibri"/>
        <family val="2"/>
      </rPr>
      <t>.: projektor  Sharp, kolumny głośnikowe, stolik prezentacyjny, ekran naścienny i pilot</t>
    </r>
  </si>
  <si>
    <t xml:space="preserve">wodociagi </t>
  </si>
  <si>
    <t>OSP</t>
  </si>
  <si>
    <r>
      <t xml:space="preserve"> </t>
    </r>
    <r>
      <rPr>
        <b/>
        <i/>
        <sz val="10"/>
        <rFont val="Calibri"/>
        <family val="2"/>
      </rPr>
      <t xml:space="preserve">wartość odtworzeniowa  </t>
    </r>
    <r>
      <rPr>
        <i/>
        <sz val="10"/>
        <rFont val="Calibri"/>
        <family val="2"/>
      </rPr>
      <t xml:space="preserve">    okiennice drewniane na oknach montowane po zakończeniu sezonu</t>
    </r>
  </si>
  <si>
    <r>
      <t>Kabel zasilajacy YKY 25*4 mm</t>
    </r>
    <r>
      <rPr>
        <vertAlign val="superscript"/>
        <sz val="10.5"/>
        <rFont val="Calibri"/>
        <family val="2"/>
      </rPr>
      <t>2</t>
    </r>
    <r>
      <rPr>
        <sz val="10.5"/>
        <rFont val="Calibri"/>
        <family val="2"/>
      </rPr>
      <t>, YKY 5*10 mm</t>
    </r>
    <r>
      <rPr>
        <vertAlign val="superscript"/>
        <sz val="10.5"/>
        <rFont val="Calibri"/>
        <family val="2"/>
      </rPr>
      <t>2</t>
    </r>
  </si>
  <si>
    <r>
      <rPr>
        <b/>
        <sz val="12"/>
        <rFont val="Calibri"/>
        <family val="2"/>
      </rPr>
      <t>Boisko o nawierzchni ze sztucznej trawy o wymiarach 30m x 62m</t>
    </r>
    <r>
      <rPr>
        <sz val="12"/>
        <rFont val="Calibri"/>
        <family val="2"/>
      </rPr>
      <t>, ogrodzenie boiska - 185,4 mb, oświetlenie: słupy stalowe ocynkowane - 6 szt., oprawy Thorn 70W - 12 szt., oprawy Thorn 400W - 24 szt.</t>
    </r>
  </si>
  <si>
    <r>
      <rPr>
        <b/>
        <sz val="12"/>
        <rFont val="Calibri"/>
        <family val="2"/>
      </rPr>
      <t>Boisko o powierzchni poliuretanowej o wymiarach 30m x 50m</t>
    </r>
    <r>
      <rPr>
        <sz val="12"/>
        <rFont val="Calibri"/>
        <family val="2"/>
      </rPr>
      <t>, ogrodzenie boiska z siatki ocynkowanej i powlekanej wysokości 4m - 161 mb, oświetlenie: słupy stalowe ocynkowane - 6 szt., oprawy Thorn 70W - 8 szt., oprawy Thorn 400W - 14 szt.</t>
    </r>
  </si>
  <si>
    <r>
      <rPr>
        <b/>
        <sz val="12"/>
        <rFont val="Calibri"/>
        <family val="2"/>
      </rPr>
      <t>Zaplecze kontenerowe</t>
    </r>
    <r>
      <rPr>
        <sz val="12"/>
        <rFont val="Calibri"/>
        <family val="2"/>
      </rPr>
      <t>: 2 szatnie, 2 sanitariaty, pomieszczenie trenera środowiskowego, magazyn, przyłacze elektryczne, wodociągowe i sanitarne.</t>
    </r>
  </si>
  <si>
    <t>Poszkodowany</t>
  </si>
  <si>
    <t>Produkt</t>
  </si>
  <si>
    <t>Typ przedm. szk.</t>
  </si>
  <si>
    <t>Data zdarzenia</t>
  </si>
  <si>
    <t>Oszacowania</t>
  </si>
  <si>
    <t>Odmowy</t>
  </si>
  <si>
    <t>Wypłaty</t>
  </si>
  <si>
    <t>Rezerwa</t>
  </si>
  <si>
    <t>Przedmiot szkody</t>
  </si>
  <si>
    <t>Opis skrócony</t>
  </si>
  <si>
    <t xml:space="preserve">GMINA MIEJSKA IŁAWA </t>
  </si>
  <si>
    <t>oc działalności</t>
  </si>
  <si>
    <t>Pojazd</t>
  </si>
  <si>
    <t>NA ZAPARKOWANY POJAZD SPADŁY Z DACHU BUDYNKU BRYŁY LODU</t>
  </si>
  <si>
    <t>NA POJAZD STOJĄCY CZEKAJĄCY NA ROZŁADUNEK SPADŁA DUŻA GAŁĄŹ</t>
  </si>
  <si>
    <t>Osoba</t>
  </si>
  <si>
    <t>POSZKODWANA PRZEBUWAJĄC W SZATNI NA BASENIE POSLIZGNELA SIĘ NA NIEZMYTEJ PODŁODZ</t>
  </si>
  <si>
    <t>PODCZAS ĆWICZEŃ NA SALI GIMNASTYCZNEJ POSZKODOWANEMU WBIŁA SIĘ 4 CM DRZAZGA , W</t>
  </si>
  <si>
    <t>Inny</t>
  </si>
  <si>
    <t>ROWER</t>
  </si>
  <si>
    <t>W WYNIKU SILNEGO WIATRU PRZEWRÓCIŁO SIĘ DRZEWO I USZKODZIŁO ROWER GÓRSKI</t>
  </si>
  <si>
    <t>KIERUJACY POJAZDEM NAJECHAL NA DZIURE W JEZDNI</t>
  </si>
  <si>
    <t>GAŁĄŹ SPADŁ NA POJAZD POSZKODOWANY-POLICJA</t>
  </si>
  <si>
    <t>UPADEK ZE SCHODÓW , POSZKODOWANA POSLIZGNEŁA SIĘ NA OBLODZONYCH SCHODACH</t>
  </si>
  <si>
    <t>URZĄD MIASTA W IŁAWI</t>
  </si>
  <si>
    <t>ogień</t>
  </si>
  <si>
    <t>OŚWIETLENIE ULICZNE</t>
  </si>
  <si>
    <t>MIENIE</t>
  </si>
  <si>
    <t>kradzież</t>
  </si>
  <si>
    <t>KRADZIEŻ STOJAKA ROWEROWEGO</t>
  </si>
  <si>
    <t>ZMISZCZENIE SZYBY W WIACIE PRZYSTANKOWEJ</t>
  </si>
  <si>
    <t>PRZEDSZKOLE MIEJSKIE</t>
  </si>
  <si>
    <t>Nieruchomość</t>
  </si>
  <si>
    <t>SZKODA W MIENIU</t>
  </si>
  <si>
    <t>USZKODZENIE SŁUPÓW OSW</t>
  </si>
  <si>
    <t>USZKODZENIE SŁUPA</t>
  </si>
  <si>
    <t>OŚWIETLENIE PARKOWE</t>
  </si>
  <si>
    <t>DEWASTACJA</t>
  </si>
  <si>
    <t>USZKODZONE OŚWIETLENIE ULICZNE I PARKOWE NA CIĄGU SPACEROWYM PRZY BULWARZE</t>
  </si>
  <si>
    <t>ZNISZCZONY KLOSZ OSWIETLENIA PARKOWEGO</t>
  </si>
  <si>
    <t>ZNISZCZENIE SŁUPA OŚ</t>
  </si>
  <si>
    <t>ZNISZCZENIE SŁUPA OŚWIETLENIOWEGO</t>
  </si>
  <si>
    <t>MIEJSKI ZESPÓŁ OBSŁU</t>
  </si>
  <si>
    <t>sprzęt elektr.</t>
  </si>
  <si>
    <t>SPRZET STACJONARNY</t>
  </si>
  <si>
    <t>SPRZET ELEK</t>
  </si>
  <si>
    <t>stan na dzień: 05.11.2013r.</t>
  </si>
  <si>
    <t xml:space="preserve">osoba fizyczna </t>
  </si>
  <si>
    <t>pojazd</t>
  </si>
  <si>
    <t>URZĄDZENIE WIELOFUNKCYJNE F380</t>
  </si>
  <si>
    <t>DRUKARKA HP 1460</t>
  </si>
  <si>
    <t>KOMPUTER DELL 1400</t>
  </si>
  <si>
    <t>notebook HP NX 7400 CM430</t>
  </si>
  <si>
    <t>kserokopiarka DP 8016</t>
  </si>
  <si>
    <t>komputer Ideal Benefit 4400 Turbo Profit</t>
  </si>
  <si>
    <t>symulator strzelecki TOS RIVAL BLIND</t>
  </si>
  <si>
    <t>Drukarka laserowa Samsung ML-2010PR</t>
  </si>
  <si>
    <t>Komputer stacjonarny                                      szt.9</t>
  </si>
  <si>
    <t xml:space="preserve">MONITOR LCD ,KOMPUER C2D E4600 </t>
  </si>
  <si>
    <t xml:space="preserve">MONITOR LCD, KOMPUER C2D E4600 </t>
  </si>
  <si>
    <t>Telewizor Panasonic</t>
  </si>
  <si>
    <t>TV LC  Panasonic 32"</t>
  </si>
  <si>
    <t>Zestaw komputerowy C2D</t>
  </si>
  <si>
    <t>notebook California</t>
  </si>
  <si>
    <t xml:space="preserve">Iława ul. Dąbrwskiego 11a </t>
  </si>
  <si>
    <t>Notebook Dell</t>
  </si>
  <si>
    <t>XII/2011</t>
  </si>
  <si>
    <t>Monitor rejestrator</t>
  </si>
  <si>
    <t>Rejestrator rozmów telefonicznych</t>
  </si>
  <si>
    <t>XII/2012</t>
  </si>
  <si>
    <t>Komputer Dell</t>
  </si>
  <si>
    <t>Komitor kamera K2</t>
  </si>
  <si>
    <t>Kamera cyfrowa Panasonic</t>
  </si>
  <si>
    <t>Radiotelefon z osprzetem</t>
  </si>
  <si>
    <t>360/13/33/44</t>
  </si>
  <si>
    <t>21.03.2013</t>
  </si>
  <si>
    <t>18.09.2013</t>
  </si>
  <si>
    <t>OC komunikacja</t>
  </si>
  <si>
    <t>26/12/75/44</t>
  </si>
  <si>
    <t>2.10.2012</t>
  </si>
  <si>
    <t>5.10.2012</t>
  </si>
  <si>
    <t>20/12/73/44</t>
  </si>
  <si>
    <t>19.11.2012</t>
  </si>
  <si>
    <t>6.12.2012</t>
  </si>
  <si>
    <t>27/12/37/44</t>
  </si>
  <si>
    <t>31.10.2012</t>
  </si>
  <si>
    <t>2.11.2012</t>
  </si>
  <si>
    <t>30/13/37/44</t>
  </si>
  <si>
    <t>8.12.2012</t>
  </si>
  <si>
    <t>28.10.2013</t>
  </si>
  <si>
    <t>99/12/74/44</t>
  </si>
  <si>
    <t>17.12.2012</t>
  </si>
  <si>
    <t>20.12.2012</t>
  </si>
  <si>
    <t xml:space="preserve">oc wodociagi </t>
  </si>
  <si>
    <t>mops</t>
  </si>
  <si>
    <t xml:space="preserve">oc komunikacyjne </t>
  </si>
  <si>
    <t>22.07.2011</t>
  </si>
  <si>
    <t>26.07.2011</t>
  </si>
  <si>
    <t>18.11.2011</t>
  </si>
  <si>
    <t>32/12/37/44</t>
  </si>
  <si>
    <t>zgloszona</t>
  </si>
  <si>
    <t>03.09.2014</t>
  </si>
  <si>
    <t>02.09.2015</t>
  </si>
  <si>
    <t xml:space="preserve">OC-15.05.2014           NW-12.06.2014   </t>
  </si>
  <si>
    <t xml:space="preserve">OC-14.05.2015          NW-11.06.2015   </t>
  </si>
  <si>
    <t>01.01.2014</t>
  </si>
  <si>
    <t>31.12.2014</t>
  </si>
  <si>
    <t>12.12.2014</t>
  </si>
  <si>
    <t>11.12.2015</t>
  </si>
  <si>
    <t>16.12.2014</t>
  </si>
  <si>
    <t>15.12.2015</t>
  </si>
  <si>
    <t>11.07.2014</t>
  </si>
  <si>
    <t>10.07.2015</t>
  </si>
  <si>
    <t>18.05.2014</t>
  </si>
  <si>
    <t>17.05.2015</t>
  </si>
  <si>
    <t>24.05.2014</t>
  </si>
  <si>
    <t>23.05.2015</t>
  </si>
  <si>
    <t>06.08.2014</t>
  </si>
  <si>
    <t>05.08.2015</t>
  </si>
  <si>
    <t>07.02.2014</t>
  </si>
  <si>
    <t>06.02.2015</t>
  </si>
  <si>
    <t>210 MTG</t>
  </si>
  <si>
    <t>350MTG</t>
  </si>
  <si>
    <t>26.08.2014</t>
  </si>
  <si>
    <t>25.08.2015</t>
  </si>
  <si>
    <t xml:space="preserve">7. Iławskie Wodociagi Sp.z o.o. </t>
  </si>
  <si>
    <t>01.07.2014</t>
  </si>
  <si>
    <t>30.06.2015</t>
  </si>
  <si>
    <t>21.08.2014</t>
  </si>
  <si>
    <t>20.08.2015</t>
  </si>
  <si>
    <t>08.12.2014</t>
  </si>
  <si>
    <t>07.12.2015</t>
  </si>
  <si>
    <t>02.03.2014</t>
  </si>
  <si>
    <t>01.03.2015</t>
  </si>
  <si>
    <t>21.11.2014</t>
  </si>
  <si>
    <t>20.11.2015</t>
  </si>
  <si>
    <t>29.08.2014</t>
  </si>
  <si>
    <t>28.08.2015</t>
  </si>
  <si>
    <t>29.12.2014</t>
  </si>
  <si>
    <t>28.12.2015</t>
  </si>
  <si>
    <t>05.04.2014</t>
  </si>
  <si>
    <t>04.04.2015</t>
  </si>
  <si>
    <t>07.04.2014</t>
  </si>
  <si>
    <t>06.04.2015</t>
  </si>
  <si>
    <t>10.08.2014</t>
  </si>
  <si>
    <t>09.08.2015</t>
  </si>
  <si>
    <t>30.01.2014</t>
  </si>
  <si>
    <t>29.01.2015</t>
  </si>
  <si>
    <t>17.08.2014</t>
  </si>
  <si>
    <t>16.08.2015</t>
  </si>
  <si>
    <t>02.12.2014</t>
  </si>
  <si>
    <t xml:space="preserve">Wartość do AC </t>
  </si>
  <si>
    <t xml:space="preserve">mienie Gminy </t>
  </si>
  <si>
    <t>mienie gminy wiaty</t>
  </si>
  <si>
    <t>mienie gminy budynki UM, administrowane przez ITBS</t>
  </si>
  <si>
    <t>mienie gminy Oświetlenie uliczne i parkowe na terenie Iławy</t>
  </si>
  <si>
    <t xml:space="preserve">mienie gminy Ekomarina </t>
  </si>
  <si>
    <t xml:space="preserve">Gmina Miejska Iława </t>
  </si>
  <si>
    <t xml:space="preserve">744 166 00 83 </t>
  </si>
  <si>
    <t xml:space="preserve">mienie gminy mini przystań Ekomarina </t>
  </si>
  <si>
    <t xml:space="preserve">Ochotnicza Straż Pożarna </t>
  </si>
  <si>
    <t>Iława ul. Wojska Polskiego 29</t>
  </si>
  <si>
    <t>744 14 62 058</t>
  </si>
  <si>
    <t xml:space="preserve">Gmina Iława </t>
  </si>
  <si>
    <r>
      <t xml:space="preserve">Infokiosk wewnętrzny naścienny użyczony przez Polską Organizację Turystyczną dla Gminy Iława  </t>
    </r>
    <r>
      <rPr>
        <b/>
        <sz val="10"/>
        <rFont val="Calibri"/>
        <family val="2"/>
      </rPr>
      <t xml:space="preserve">wartość odtworzeniowa </t>
    </r>
  </si>
  <si>
    <t xml:space="preserve">Gmina Miejska Iława budynki </t>
  </si>
  <si>
    <t>budynki gminy, administrowane przez ITBS</t>
  </si>
  <si>
    <t>mienie gmina Oświetlenie uliczne i parkowe na terenie Iławy</t>
  </si>
  <si>
    <t>Gmina Iława i Urząd Miasta Iławy wybrane pozycje</t>
  </si>
  <si>
    <t>Ubezpieczenie od ognia i innych zdarzeń składka roczna</t>
  </si>
  <si>
    <t>Ubezpieczenie elektroniki od wszystkich ryzyk składka roczna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</si>
</sst>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F800]dddd\,\ mmmm\ dd\,\ yyyy"/>
    <numFmt numFmtId="166" formatCode="d/mm/yyyy"/>
    <numFmt numFmtId="167" formatCode="d&quot;.&quot;mm&quot;.&quot;yyyy"/>
    <numFmt numFmtId="168" formatCode="dddd&quot;, &quot;mmmm\ dd&quot;, &quot;yyyy"/>
    <numFmt numFmtId="169" formatCode="_-* #,##0.00\ [$zł-415]_-;\-* #,##0.00\ [$zł-415]_-;_-* \-??\ [$zł-415]_-;_-@_-"/>
    <numFmt numFmtId="170" formatCode="#,##0.00_ ;\-#,##0.00\ "/>
    <numFmt numFmtId="171" formatCode="yy/mm/dd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  <numFmt numFmtId="177" formatCode="0.000"/>
    <numFmt numFmtId="178" formatCode="#,##0.00\ _z_ł"/>
    <numFmt numFmtId="179" formatCode="dd/mm/yyyy"/>
    <numFmt numFmtId="180" formatCode="[$-415]d\ mmmm\ yyyy"/>
  </numFmts>
  <fonts count="10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0"/>
      <color indexed="9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name val="Arial Narrow"/>
      <family val="2"/>
    </font>
    <font>
      <sz val="9"/>
      <name val="Arial"/>
      <family val="2"/>
    </font>
    <font>
      <sz val="7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0"/>
      <name val="Arial Narrow"/>
      <family val="2"/>
    </font>
    <font>
      <b/>
      <sz val="12"/>
      <name val="Arial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.5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i/>
      <u val="single"/>
      <sz val="10"/>
      <name val="Calibri"/>
      <family val="2"/>
    </font>
    <font>
      <i/>
      <sz val="10"/>
      <name val="Calibri"/>
      <family val="2"/>
    </font>
    <font>
      <sz val="10.5"/>
      <name val="Calibri"/>
      <family val="2"/>
    </font>
    <font>
      <vertAlign val="superscript"/>
      <sz val="10.5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Narrow"/>
      <family val="2"/>
    </font>
    <font>
      <sz val="9"/>
      <name val="Calibri"/>
      <family val="2"/>
    </font>
    <font>
      <b/>
      <i/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9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Narrow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94" fillId="27" borderId="1" applyNumberFormat="0" applyAlignment="0" applyProtection="0"/>
    <xf numFmtId="0" fontId="1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865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2" fillId="33" borderId="1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5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" fontId="22" fillId="0" borderId="14" xfId="0" applyNumberFormat="1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4" fontId="23" fillId="0" borderId="14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left" wrapText="1" indent="2"/>
    </xf>
    <xf numFmtId="0" fontId="23" fillId="0" borderId="10" xfId="0" applyFont="1" applyBorder="1" applyAlignment="1">
      <alignment/>
    </xf>
    <xf numFmtId="0" fontId="22" fillId="0" borderId="0" xfId="56" applyFont="1">
      <alignment/>
      <protection/>
    </xf>
    <xf numFmtId="0" fontId="25" fillId="0" borderId="10" xfId="0" applyFont="1" applyBorder="1" applyAlignment="1">
      <alignment horizontal="center"/>
    </xf>
    <xf numFmtId="0" fontId="2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0" borderId="16" xfId="56" applyFont="1" applyBorder="1" applyAlignment="1">
      <alignment horizontal="center" vertical="center"/>
      <protection/>
    </xf>
    <xf numFmtId="0" fontId="22" fillId="0" borderId="10" xfId="56" applyFont="1" applyBorder="1">
      <alignment/>
      <protection/>
    </xf>
    <xf numFmtId="0" fontId="22" fillId="0" borderId="14" xfId="56" applyFont="1" applyBorder="1" applyAlignment="1">
      <alignment wrapText="1"/>
      <protection/>
    </xf>
    <xf numFmtId="0" fontId="22" fillId="0" borderId="14" xfId="56" applyFont="1" applyBorder="1">
      <alignment/>
      <protection/>
    </xf>
    <xf numFmtId="0" fontId="26" fillId="0" borderId="14" xfId="0" applyFont="1" applyFill="1" applyBorder="1" applyAlignment="1">
      <alignment vertical="center" wrapText="1"/>
    </xf>
    <xf numFmtId="0" fontId="25" fillId="0" borderId="17" xfId="0" applyFont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2" fillId="0" borderId="16" xfId="56" applyFont="1" applyBorder="1">
      <alignment/>
      <protection/>
    </xf>
    <xf numFmtId="0" fontId="26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2" fillId="0" borderId="16" xfId="56" applyFont="1" applyBorder="1" applyAlignment="1">
      <alignment wrapText="1"/>
      <protection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6" fillId="0" borderId="10" xfId="0" applyNumberFormat="1" applyFont="1" applyFill="1" applyBorder="1" applyAlignment="1">
      <alignment vertical="center" wrapText="1"/>
    </xf>
    <xf numFmtId="0" fontId="22" fillId="0" borderId="0" xfId="56" applyFont="1" applyAlignment="1">
      <alignment/>
      <protection/>
    </xf>
    <xf numFmtId="4" fontId="24" fillId="0" borderId="0" xfId="56" applyNumberFormat="1" applyFont="1">
      <alignment/>
      <protection/>
    </xf>
    <xf numFmtId="0" fontId="24" fillId="0" borderId="10" xfId="54" applyFont="1" applyBorder="1" applyAlignment="1">
      <alignment vertical="center" wrapText="1"/>
      <protection/>
    </xf>
    <xf numFmtId="0" fontId="22" fillId="0" borderId="10" xfId="56" applyFont="1" applyBorder="1" applyAlignment="1">
      <alignment/>
      <protection/>
    </xf>
    <xf numFmtId="4" fontId="24" fillId="0" borderId="10" xfId="56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30" fillId="0" borderId="16" xfId="0" applyFont="1" applyBorder="1" applyAlignment="1">
      <alignment horizontal="justify"/>
    </xf>
    <xf numFmtId="0" fontId="30" fillId="0" borderId="16" xfId="0" applyFont="1" applyBorder="1" applyAlignment="1">
      <alignment/>
    </xf>
    <xf numFmtId="4" fontId="13" fillId="33" borderId="13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0" fontId="34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vertical="top" wrapText="1"/>
    </xf>
    <xf numFmtId="0" fontId="38" fillId="0" borderId="0" xfId="56" applyFont="1">
      <alignment/>
      <protection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38" fillId="0" borderId="0" xfId="56" applyFont="1" applyBorder="1">
      <alignment/>
      <protection/>
    </xf>
    <xf numFmtId="0" fontId="35" fillId="0" borderId="22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34" fillId="0" borderId="24" xfId="0" applyFont="1" applyBorder="1" applyAlignment="1">
      <alignment vertical="top" wrapText="1"/>
    </xf>
    <xf numFmtId="0" fontId="40" fillId="0" borderId="0" xfId="0" applyFont="1" applyBorder="1" applyAlignment="1">
      <alignment/>
    </xf>
    <xf numFmtId="0" fontId="41" fillId="0" borderId="23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4" fillId="0" borderId="23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8" fillId="0" borderId="0" xfId="56" applyFont="1" applyAlignment="1">
      <alignment/>
      <protection/>
    </xf>
    <xf numFmtId="0" fontId="35" fillId="0" borderId="24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44" fontId="0" fillId="0" borderId="2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38" fillId="35" borderId="0" xfId="56" applyFont="1" applyFill="1">
      <alignment/>
      <protection/>
    </xf>
    <xf numFmtId="0" fontId="28" fillId="0" borderId="0" xfId="0" applyFont="1" applyBorder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29" xfId="0" applyFont="1" applyFill="1" applyBorder="1" applyAlignment="1">
      <alignment wrapText="1"/>
    </xf>
    <xf numFmtId="0" fontId="13" fillId="33" borderId="29" xfId="0" applyFont="1" applyFill="1" applyBorder="1" applyAlignment="1">
      <alignment/>
    </xf>
    <xf numFmtId="4" fontId="12" fillId="33" borderId="29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 wrapText="1"/>
    </xf>
    <xf numFmtId="0" fontId="100" fillId="0" borderId="0" xfId="0" applyFont="1" applyFill="1" applyAlignment="1">
      <alignment/>
    </xf>
    <xf numFmtId="0" fontId="28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justify" vertical="center" wrapText="1"/>
    </xf>
    <xf numFmtId="0" fontId="28" fillId="0" borderId="33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left" vertical="center" wrapText="1" indent="5"/>
    </xf>
    <xf numFmtId="0" fontId="28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35" xfId="0" applyFont="1" applyBorder="1" applyAlignment="1">
      <alignment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43" fillId="0" borderId="30" xfId="0" applyFont="1" applyBorder="1" applyAlignment="1">
      <alignment horizontal="justify" vertical="center" wrapText="1"/>
    </xf>
    <xf numFmtId="0" fontId="43" fillId="0" borderId="31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vertical="center" wrapText="1"/>
    </xf>
    <xf numFmtId="0" fontId="43" fillId="0" borderId="34" xfId="0" applyFont="1" applyBorder="1" applyAlignment="1">
      <alignment horizontal="justify" vertical="center" wrapText="1"/>
    </xf>
    <xf numFmtId="0" fontId="101" fillId="0" borderId="0" xfId="0" applyFont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36" xfId="0" applyFont="1" applyFill="1" applyBorder="1" applyAlignment="1">
      <alignment horizontal="center" vertical="top" wrapText="1"/>
    </xf>
    <xf numFmtId="0" fontId="44" fillId="33" borderId="37" xfId="0" applyFont="1" applyFill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top" wrapText="1"/>
    </xf>
    <xf numFmtId="0" fontId="45" fillId="0" borderId="0" xfId="0" applyFont="1" applyAlignment="1">
      <alignment horizontal="left" vertical="center" indent="2"/>
    </xf>
    <xf numFmtId="0" fontId="45" fillId="0" borderId="0" xfId="0" applyFont="1" applyAlignment="1">
      <alignment horizontal="justify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32" fillId="0" borderId="0" xfId="0" applyFont="1" applyAlignment="1">
      <alignment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right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right" vertical="center" wrapText="1"/>
    </xf>
    <xf numFmtId="0" fontId="32" fillId="36" borderId="21" xfId="0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/>
    </xf>
    <xf numFmtId="4" fontId="101" fillId="0" borderId="0" xfId="0" applyNumberFormat="1" applyFont="1" applyAlignment="1">
      <alignment vertical="center" wrapText="1"/>
    </xf>
    <xf numFmtId="0" fontId="48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left" vertical="center" wrapText="1"/>
    </xf>
    <xf numFmtId="14" fontId="38" fillId="0" borderId="10" xfId="0" applyNumberFormat="1" applyFont="1" applyFill="1" applyBorder="1" applyAlignment="1">
      <alignment horizontal="right"/>
    </xf>
    <xf numFmtId="14" fontId="38" fillId="0" borderId="18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4" fontId="38" fillId="0" borderId="18" xfId="0" applyNumberFormat="1" applyFont="1" applyFill="1" applyBorder="1" applyAlignment="1">
      <alignment vertical="center" wrapText="1"/>
    </xf>
    <xf numFmtId="4" fontId="38" fillId="0" borderId="18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/>
    </xf>
    <xf numFmtId="0" fontId="38" fillId="0" borderId="10" xfId="54" applyFont="1" applyFill="1" applyBorder="1" applyAlignment="1">
      <alignment vertical="center" wrapText="1"/>
      <protection/>
    </xf>
    <xf numFmtId="0" fontId="38" fillId="0" borderId="10" xfId="58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/>
    </xf>
    <xf numFmtId="0" fontId="38" fillId="0" borderId="17" xfId="54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wrapText="1"/>
    </xf>
    <xf numFmtId="0" fontId="38" fillId="0" borderId="18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/>
    </xf>
    <xf numFmtId="0" fontId="38" fillId="0" borderId="18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horizontal="right"/>
    </xf>
    <xf numFmtId="0" fontId="38" fillId="0" borderId="40" xfId="0" applyFont="1" applyFill="1" applyBorder="1" applyAlignment="1">
      <alignment/>
    </xf>
    <xf numFmtId="0" fontId="38" fillId="0" borderId="40" xfId="0" applyFont="1" applyFill="1" applyBorder="1" applyAlignment="1">
      <alignment horizontal="center"/>
    </xf>
    <xf numFmtId="4" fontId="38" fillId="0" borderId="4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4" fontId="38" fillId="0" borderId="10" xfId="0" applyNumberFormat="1" applyFont="1" applyFill="1" applyBorder="1" applyAlignment="1">
      <alignment horizontal="center" wrapText="1"/>
    </xf>
    <xf numFmtId="4" fontId="38" fillId="0" borderId="0" xfId="0" applyNumberFormat="1" applyFont="1" applyFill="1" applyBorder="1" applyAlignment="1">
      <alignment vertical="center" wrapText="1"/>
    </xf>
    <xf numFmtId="4" fontId="48" fillId="0" borderId="14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vertical="center" wrapText="1"/>
    </xf>
    <xf numFmtId="4" fontId="38" fillId="0" borderId="19" xfId="0" applyNumberFormat="1" applyFont="1" applyFill="1" applyBorder="1" applyAlignment="1">
      <alignment vertical="center" wrapText="1"/>
    </xf>
    <xf numFmtId="0" fontId="38" fillId="0" borderId="41" xfId="0" applyFont="1" applyFill="1" applyBorder="1" applyAlignment="1">
      <alignment vertical="center" wrapText="1"/>
    </xf>
    <xf numFmtId="0" fontId="38" fillId="0" borderId="42" xfId="0" applyFont="1" applyFill="1" applyBorder="1" applyAlignment="1">
      <alignment vertical="center" wrapText="1"/>
    </xf>
    <xf numFmtId="0" fontId="38" fillId="0" borderId="43" xfId="0" applyFont="1" applyFill="1" applyBorder="1" applyAlignment="1">
      <alignment vertical="center" wrapText="1"/>
    </xf>
    <xf numFmtId="4" fontId="38" fillId="0" borderId="43" xfId="0" applyNumberFormat="1" applyFont="1" applyFill="1" applyBorder="1" applyAlignment="1">
      <alignment vertical="center" wrapText="1"/>
    </xf>
    <xf numFmtId="0" fontId="38" fillId="0" borderId="38" xfId="0" applyFont="1" applyFill="1" applyBorder="1" applyAlignment="1">
      <alignment vertical="center" wrapText="1"/>
    </xf>
    <xf numFmtId="4" fontId="38" fillId="0" borderId="38" xfId="0" applyNumberFormat="1" applyFont="1" applyFill="1" applyBorder="1" applyAlignment="1">
      <alignment vertical="center" wrapText="1"/>
    </xf>
    <xf numFmtId="0" fontId="38" fillId="0" borderId="44" xfId="0" applyFont="1" applyFill="1" applyBorder="1" applyAlignment="1">
      <alignment vertical="center" wrapText="1"/>
    </xf>
    <xf numFmtId="0" fontId="38" fillId="0" borderId="45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wrapText="1"/>
    </xf>
    <xf numFmtId="0" fontId="38" fillId="0" borderId="0" xfId="0" applyFont="1" applyFill="1" applyAlignment="1">
      <alignment horizontal="center"/>
    </xf>
    <xf numFmtId="4" fontId="38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vertical="center" wrapText="1"/>
    </xf>
    <xf numFmtId="49" fontId="38" fillId="0" borderId="14" xfId="0" applyNumberFormat="1" applyFont="1" applyBorder="1" applyAlignment="1">
      <alignment/>
    </xf>
    <xf numFmtId="14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39" xfId="0" applyFont="1" applyFill="1" applyBorder="1" applyAlignment="1">
      <alignment horizontal="left" vertical="center" wrapText="1"/>
    </xf>
    <xf numFmtId="14" fontId="38" fillId="0" borderId="18" xfId="0" applyNumberFormat="1" applyFont="1" applyFill="1" applyBorder="1" applyAlignment="1">
      <alignment horizontal="right" vertical="center" wrapText="1"/>
    </xf>
    <xf numFmtId="0" fontId="38" fillId="0" borderId="46" xfId="0" applyFont="1" applyBorder="1" applyAlignment="1">
      <alignment horizontal="left" vertical="center"/>
    </xf>
    <xf numFmtId="14" fontId="38" fillId="0" borderId="47" xfId="0" applyNumberFormat="1" applyFont="1" applyBorder="1" applyAlignment="1">
      <alignment horizontal="right" vertical="center"/>
    </xf>
    <xf numFmtId="4" fontId="38" fillId="0" borderId="47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14" fontId="38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101" fillId="0" borderId="0" xfId="0" applyFont="1" applyAlignment="1">
      <alignment/>
    </xf>
    <xf numFmtId="4" fontId="42" fillId="0" borderId="0" xfId="0" applyNumberFormat="1" applyFont="1" applyFill="1" applyBorder="1" applyAlignment="1">
      <alignment vertical="center" wrapText="1"/>
    </xf>
    <xf numFmtId="14" fontId="38" fillId="0" borderId="14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8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4" fontId="42" fillId="0" borderId="14" xfId="0" applyNumberFormat="1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42" fillId="0" borderId="41" xfId="0" applyFont="1" applyFill="1" applyBorder="1" applyAlignment="1">
      <alignment vertical="center" wrapText="1"/>
    </xf>
    <xf numFmtId="4" fontId="42" fillId="0" borderId="48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" fontId="42" fillId="0" borderId="14" xfId="0" applyNumberFormat="1" applyFont="1" applyFill="1" applyBorder="1" applyAlignment="1">
      <alignment/>
    </xf>
    <xf numFmtId="0" fontId="42" fillId="0" borderId="16" xfId="0" applyFont="1" applyBorder="1" applyAlignment="1">
      <alignment vertical="center" wrapText="1"/>
    </xf>
    <xf numFmtId="0" fontId="38" fillId="0" borderId="14" xfId="0" applyFont="1" applyFill="1" applyBorder="1" applyAlignment="1">
      <alignment/>
    </xf>
    <xf numFmtId="0" fontId="38" fillId="0" borderId="16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4" fontId="38" fillId="0" borderId="14" xfId="0" applyNumberFormat="1" applyFont="1" applyFill="1" applyBorder="1" applyAlignment="1">
      <alignment/>
    </xf>
    <xf numFmtId="4" fontId="50" fillId="0" borderId="14" xfId="0" applyNumberFormat="1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/>
    </xf>
    <xf numFmtId="0" fontId="42" fillId="0" borderId="0" xfId="0" applyFont="1" applyFill="1" applyBorder="1" applyAlignment="1">
      <alignment vertical="center" wrapText="1"/>
    </xf>
    <xf numFmtId="4" fontId="38" fillId="0" borderId="10" xfId="55" applyNumberFormat="1" applyFont="1" applyFill="1" applyBorder="1" applyAlignment="1">
      <alignment horizontal="right" vertical="center"/>
      <protection/>
    </xf>
    <xf numFmtId="4" fontId="38" fillId="0" borderId="10" xfId="59" applyNumberFormat="1" applyFont="1" applyFill="1" applyBorder="1" applyAlignment="1">
      <alignment vertical="center"/>
      <protection/>
    </xf>
    <xf numFmtId="4" fontId="38" fillId="0" borderId="10" xfId="0" applyNumberFormat="1" applyFont="1" applyFill="1" applyBorder="1" applyAlignment="1" quotePrefix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38" fillId="0" borderId="43" xfId="0" applyFont="1" applyFill="1" applyBorder="1" applyAlignment="1">
      <alignment horizontal="center" vertical="center" wrapText="1"/>
    </xf>
    <xf numFmtId="4" fontId="38" fillId="37" borderId="43" xfId="0" applyNumberFormat="1" applyFont="1" applyFill="1" applyBorder="1" applyAlignment="1">
      <alignment vertical="center" wrapText="1"/>
    </xf>
    <xf numFmtId="0" fontId="38" fillId="0" borderId="38" xfId="0" applyFont="1" applyFill="1" applyBorder="1" applyAlignment="1">
      <alignment horizontal="center" vertical="center" wrapText="1"/>
    </xf>
    <xf numFmtId="4" fontId="38" fillId="37" borderId="38" xfId="0" applyNumberFormat="1" applyFont="1" applyFill="1" applyBorder="1" applyAlignment="1">
      <alignment vertical="center" wrapText="1"/>
    </xf>
    <xf numFmtId="0" fontId="38" fillId="0" borderId="38" xfId="61" applyFont="1" applyFill="1" applyBorder="1" applyAlignment="1">
      <alignment horizontal="left" vertical="center"/>
      <protection/>
    </xf>
    <xf numFmtId="4" fontId="38" fillId="0" borderId="38" xfId="61" applyNumberFormat="1" applyFont="1" applyFill="1" applyBorder="1" applyAlignment="1">
      <alignment horizontal="right" vertical="center" wrapText="1"/>
      <protection/>
    </xf>
    <xf numFmtId="4" fontId="38" fillId="37" borderId="38" xfId="61" applyNumberFormat="1" applyFont="1" applyFill="1" applyBorder="1" applyAlignment="1">
      <alignment horizontal="right" vertical="center" wrapText="1"/>
      <protection/>
    </xf>
    <xf numFmtId="164" fontId="38" fillId="0" borderId="43" xfId="0" applyNumberFormat="1" applyFont="1" applyFill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164" fontId="38" fillId="0" borderId="38" xfId="0" applyNumberFormat="1" applyFont="1" applyBorder="1" applyAlignment="1">
      <alignment vertical="center" wrapText="1"/>
    </xf>
    <xf numFmtId="0" fontId="38" fillId="0" borderId="38" xfId="61" applyFont="1" applyBorder="1" applyAlignment="1">
      <alignment horizontal="left" vertical="center"/>
      <protection/>
    </xf>
    <xf numFmtId="164" fontId="38" fillId="0" borderId="38" xfId="61" applyNumberFormat="1" applyFont="1" applyBorder="1" applyAlignment="1">
      <alignment horizontal="right" vertical="center" wrapText="1"/>
      <protection/>
    </xf>
    <xf numFmtId="0" fontId="38" fillId="0" borderId="44" xfId="61" applyFont="1" applyBorder="1" applyAlignment="1">
      <alignment horizontal="left" vertical="center"/>
      <protection/>
    </xf>
    <xf numFmtId="0" fontId="38" fillId="0" borderId="47" xfId="0" applyFont="1" applyFill="1" applyBorder="1" applyAlignment="1">
      <alignment horizontal="center" vertical="center" wrapText="1"/>
    </xf>
    <xf numFmtId="164" fontId="38" fillId="0" borderId="44" xfId="61" applyNumberFormat="1" applyFont="1" applyBorder="1" applyAlignment="1">
      <alignment horizontal="right" vertical="center" wrapText="1"/>
      <protection/>
    </xf>
    <xf numFmtId="0" fontId="42" fillId="0" borderId="38" xfId="0" applyFont="1" applyFill="1" applyBorder="1" applyAlignment="1">
      <alignment vertical="center" wrapText="1"/>
    </xf>
    <xf numFmtId="4" fontId="42" fillId="0" borderId="38" xfId="0" applyNumberFormat="1" applyFont="1" applyFill="1" applyBorder="1" applyAlignment="1">
      <alignment vertical="center" wrapText="1"/>
    </xf>
    <xf numFmtId="4" fontId="50" fillId="0" borderId="49" xfId="0" applyNumberFormat="1" applyFont="1" applyFill="1" applyBorder="1" applyAlignment="1">
      <alignment vertical="center" wrapText="1"/>
    </xf>
    <xf numFmtId="0" fontId="38" fillId="0" borderId="38" xfId="61" applyFont="1" applyFill="1" applyBorder="1" applyAlignment="1">
      <alignment horizontal="left" vertical="center" wrapText="1"/>
      <protection/>
    </xf>
    <xf numFmtId="0" fontId="38" fillId="0" borderId="38" xfId="0" applyFont="1" applyFill="1" applyBorder="1" applyAlignment="1">
      <alignment/>
    </xf>
    <xf numFmtId="4" fontId="38" fillId="0" borderId="38" xfId="0" applyNumberFormat="1" applyFont="1" applyFill="1" applyBorder="1" applyAlignment="1">
      <alignment/>
    </xf>
    <xf numFmtId="0" fontId="38" fillId="0" borderId="50" xfId="0" applyFont="1" applyFill="1" applyBorder="1" applyAlignment="1">
      <alignment horizontal="center" vertical="center" wrapText="1"/>
    </xf>
    <xf numFmtId="164" fontId="38" fillId="0" borderId="10" xfId="61" applyNumberFormat="1" applyFont="1" applyBorder="1" applyAlignment="1">
      <alignment horizontal="right" vertical="center" wrapText="1"/>
      <protection/>
    </xf>
    <xf numFmtId="4" fontId="50" fillId="0" borderId="45" xfId="0" applyNumberFormat="1" applyFont="1" applyFill="1" applyBorder="1" applyAlignment="1">
      <alignment vertical="center" wrapText="1"/>
    </xf>
    <xf numFmtId="0" fontId="42" fillId="0" borderId="51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/>
    </xf>
    <xf numFmtId="0" fontId="50" fillId="0" borderId="16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4" fontId="50" fillId="0" borderId="19" xfId="0" applyNumberFormat="1" applyFont="1" applyFill="1" applyBorder="1" applyAlignment="1">
      <alignment vertical="center" wrapText="1"/>
    </xf>
    <xf numFmtId="4" fontId="38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4" fontId="38" fillId="0" borderId="10" xfId="73" applyNumberFormat="1" applyFont="1" applyFill="1" applyBorder="1" applyAlignment="1">
      <alignment horizontal="center" vertical="center" wrapText="1"/>
    </xf>
    <xf numFmtId="4" fontId="38" fillId="0" borderId="10" xfId="61" applyNumberFormat="1" applyFont="1" applyFill="1" applyBorder="1" applyAlignment="1">
      <alignment horizontal="right" vertical="center" wrapText="1"/>
      <protection/>
    </xf>
    <xf numFmtId="0" fontId="38" fillId="0" borderId="10" xfId="61" applyFont="1" applyFill="1" applyBorder="1" applyAlignment="1">
      <alignment horizontal="left" vertical="center"/>
      <protection/>
    </xf>
    <xf numFmtId="0" fontId="38" fillId="0" borderId="10" xfId="61" applyFont="1" applyFill="1" applyBorder="1" applyAlignment="1">
      <alignment horizontal="center" vertical="center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0" fontId="38" fillId="0" borderId="10" xfId="61" applyFont="1" applyFill="1" applyBorder="1" applyAlignment="1">
      <alignment vertical="center"/>
      <protection/>
    </xf>
    <xf numFmtId="0" fontId="52" fillId="0" borderId="10" xfId="61" applyFont="1" applyFill="1" applyBorder="1" applyAlignment="1">
      <alignment horizontal="center" vertical="center" wrapText="1"/>
      <protection/>
    </xf>
    <xf numFmtId="4" fontId="42" fillId="0" borderId="10" xfId="0" applyNumberFormat="1" applyFont="1" applyFill="1" applyBorder="1" applyAlignment="1">
      <alignment horizontal="right"/>
    </xf>
    <xf numFmtId="0" fontId="38" fillId="0" borderId="15" xfId="0" applyFont="1" applyFill="1" applyBorder="1" applyAlignment="1">
      <alignment horizontal="center" wrapText="1"/>
    </xf>
    <xf numFmtId="4" fontId="42" fillId="0" borderId="14" xfId="0" applyNumberFormat="1" applyFont="1" applyFill="1" applyBorder="1" applyAlignment="1">
      <alignment horizontal="right"/>
    </xf>
    <xf numFmtId="4" fontId="42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42" fillId="0" borderId="52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4" fontId="48" fillId="0" borderId="10" xfId="7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 wrapText="1"/>
    </xf>
    <xf numFmtId="4" fontId="48" fillId="0" borderId="0" xfId="0" applyNumberFormat="1" applyFont="1" applyFill="1" applyAlignment="1">
      <alignment wrapText="1"/>
    </xf>
    <xf numFmtId="4" fontId="48" fillId="0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73" fillId="0" borderId="54" xfId="0" applyFont="1" applyFill="1" applyBorder="1" applyAlignment="1">
      <alignment horizontal="center" vertical="center" wrapText="1"/>
    </xf>
    <xf numFmtId="4" fontId="73" fillId="0" borderId="55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0" fontId="42" fillId="0" borderId="5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" fontId="42" fillId="0" borderId="5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2" fillId="34" borderId="10" xfId="0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2" fillId="0" borderId="38" xfId="0" applyFont="1" applyBorder="1" applyAlignment="1">
      <alignment horizontal="left" vertical="center"/>
    </xf>
    <xf numFmtId="49" fontId="74" fillId="0" borderId="10" xfId="0" applyNumberFormat="1" applyFont="1" applyBorder="1" applyAlignment="1">
      <alignment/>
    </xf>
    <xf numFmtId="14" fontId="74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0" fontId="22" fillId="0" borderId="38" xfId="0" applyFont="1" applyBorder="1" applyAlignment="1">
      <alignment horizontal="right" vertical="center"/>
    </xf>
    <xf numFmtId="0" fontId="3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4" fontId="7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2" fillId="0" borderId="36" xfId="0" applyFont="1" applyFill="1" applyBorder="1" applyAlignment="1">
      <alignment horizontal="center" vertical="center" wrapText="1"/>
    </xf>
    <xf numFmtId="4" fontId="42" fillId="0" borderId="36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168" fontId="2" fillId="0" borderId="38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vertical="center"/>
    </xf>
    <xf numFmtId="0" fontId="76" fillId="0" borderId="12" xfId="0" applyFont="1" applyBorder="1" applyAlignment="1">
      <alignment/>
    </xf>
    <xf numFmtId="4" fontId="76" fillId="0" borderId="37" xfId="0" applyNumberFormat="1" applyFont="1" applyBorder="1" applyAlignment="1">
      <alignment/>
    </xf>
    <xf numFmtId="0" fontId="75" fillId="0" borderId="0" xfId="0" applyFont="1" applyAlignment="1">
      <alignment/>
    </xf>
    <xf numFmtId="0" fontId="102" fillId="37" borderId="58" xfId="0" applyFont="1" applyFill="1" applyBorder="1" applyAlignment="1">
      <alignment vertical="center" wrapText="1"/>
    </xf>
    <xf numFmtId="0" fontId="102" fillId="37" borderId="58" xfId="0" applyFont="1" applyFill="1" applyBorder="1" applyAlignment="1">
      <alignment horizontal="center" vertical="center" wrapText="1"/>
    </xf>
    <xf numFmtId="0" fontId="102" fillId="0" borderId="59" xfId="0" applyFont="1" applyBorder="1" applyAlignment="1">
      <alignment vertical="center" wrapText="1"/>
    </xf>
    <xf numFmtId="4" fontId="102" fillId="0" borderId="59" xfId="0" applyNumberFormat="1" applyFont="1" applyBorder="1" applyAlignment="1">
      <alignment horizontal="right" vertical="center" wrapText="1"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 horizontal="right" vertical="center" wrapText="1"/>
    </xf>
    <xf numFmtId="4" fontId="102" fillId="0" borderId="0" xfId="0" applyNumberFormat="1" applyFont="1" applyAlignment="1">
      <alignment vertical="center" wrapText="1"/>
    </xf>
    <xf numFmtId="0" fontId="103" fillId="0" borderId="58" xfId="0" applyFont="1" applyBorder="1" applyAlignment="1">
      <alignment vertical="center" wrapText="1"/>
    </xf>
    <xf numFmtId="4" fontId="103" fillId="0" borderId="58" xfId="0" applyNumberFormat="1" applyFont="1" applyBorder="1" applyAlignment="1">
      <alignment horizontal="right" vertical="center" wrapText="1"/>
    </xf>
    <xf numFmtId="4" fontId="101" fillId="0" borderId="60" xfId="0" applyNumberFormat="1" applyFont="1" applyBorder="1" applyAlignment="1">
      <alignment vertical="center" wrapText="1"/>
    </xf>
    <xf numFmtId="0" fontId="101" fillId="0" borderId="59" xfId="0" applyFont="1" applyBorder="1" applyAlignment="1">
      <alignment vertical="center" wrapText="1"/>
    </xf>
    <xf numFmtId="4" fontId="101" fillId="0" borderId="59" xfId="0" applyNumberFormat="1" applyFont="1" applyBorder="1" applyAlignment="1">
      <alignment vertical="center" wrapText="1"/>
    </xf>
    <xf numFmtId="0" fontId="101" fillId="0" borderId="59" xfId="0" applyFont="1" applyBorder="1" applyAlignment="1">
      <alignment horizontal="right" vertical="center" wrapText="1"/>
    </xf>
    <xf numFmtId="4" fontId="101" fillId="0" borderId="59" xfId="0" applyNumberFormat="1" applyFont="1" applyBorder="1" applyAlignment="1">
      <alignment horizontal="right" vertical="center" wrapText="1"/>
    </xf>
    <xf numFmtId="0" fontId="104" fillId="0" borderId="59" xfId="0" applyFont="1" applyBorder="1" applyAlignment="1">
      <alignment vertical="center" wrapText="1"/>
    </xf>
    <xf numFmtId="0" fontId="101" fillId="0" borderId="61" xfId="0" applyFont="1" applyBorder="1" applyAlignment="1">
      <alignment vertical="center" wrapText="1"/>
    </xf>
    <xf numFmtId="4" fontId="101" fillId="0" borderId="61" xfId="0" applyNumberFormat="1" applyFont="1" applyBorder="1" applyAlignment="1">
      <alignment vertical="center" wrapText="1"/>
    </xf>
    <xf numFmtId="0" fontId="101" fillId="0" borderId="60" xfId="0" applyFont="1" applyBorder="1" applyAlignment="1">
      <alignment horizontal="right" vertical="center" wrapText="1"/>
    </xf>
    <xf numFmtId="4" fontId="101" fillId="0" borderId="61" xfId="0" applyNumberFormat="1" applyFont="1" applyBorder="1" applyAlignment="1">
      <alignment horizontal="right" vertical="center" wrapText="1"/>
    </xf>
    <xf numFmtId="0" fontId="101" fillId="0" borderId="58" xfId="0" applyFont="1" applyBorder="1" applyAlignment="1">
      <alignment horizontal="right" vertical="center" wrapText="1"/>
    </xf>
    <xf numFmtId="0" fontId="104" fillId="0" borderId="61" xfId="0" applyFont="1" applyBorder="1" applyAlignment="1">
      <alignment vertical="center" wrapText="1"/>
    </xf>
    <xf numFmtId="0" fontId="104" fillId="0" borderId="0" xfId="0" applyFont="1" applyAlignment="1">
      <alignment horizontal="left" vertical="center" indent="2"/>
    </xf>
    <xf numFmtId="0" fontId="105" fillId="0" borderId="0" xfId="0" applyFont="1" applyAlignment="1">
      <alignment vertical="center"/>
    </xf>
    <xf numFmtId="4" fontId="75" fillId="0" borderId="0" xfId="0" applyNumberFormat="1" applyFont="1" applyAlignment="1">
      <alignment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/>
    </xf>
    <xf numFmtId="4" fontId="48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 wrapText="1"/>
    </xf>
    <xf numFmtId="4" fontId="48" fillId="0" borderId="15" xfId="0" applyNumberFormat="1" applyFont="1" applyFill="1" applyBorder="1" applyAlignment="1">
      <alignment horizontal="center" wrapText="1"/>
    </xf>
    <xf numFmtId="4" fontId="48" fillId="0" borderId="15" xfId="0" applyNumberFormat="1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4" fontId="48" fillId="0" borderId="18" xfId="0" applyNumberFormat="1" applyFont="1" applyFill="1" applyBorder="1" applyAlignment="1">
      <alignment horizontal="center"/>
    </xf>
    <xf numFmtId="4" fontId="48" fillId="0" borderId="18" xfId="0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 horizontal="right" wrapText="1"/>
    </xf>
    <xf numFmtId="4" fontId="48" fillId="0" borderId="15" xfId="0" applyNumberFormat="1" applyFont="1" applyFill="1" applyBorder="1" applyAlignment="1">
      <alignment/>
    </xf>
    <xf numFmtId="4" fontId="48" fillId="0" borderId="10" xfId="72" applyNumberFormat="1" applyFont="1" applyFill="1" applyBorder="1" applyAlignment="1">
      <alignment vertical="center" wrapText="1"/>
    </xf>
    <xf numFmtId="4" fontId="48" fillId="0" borderId="18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39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/>
    </xf>
    <xf numFmtId="4" fontId="77" fillId="0" borderId="10" xfId="0" applyNumberFormat="1" applyFont="1" applyFill="1" applyBorder="1" applyAlignment="1">
      <alignment/>
    </xf>
    <xf numFmtId="4" fontId="48" fillId="0" borderId="0" xfId="0" applyNumberFormat="1" applyFont="1" applyFill="1" applyAlignment="1">
      <alignment horizontal="right" wrapText="1"/>
    </xf>
    <xf numFmtId="0" fontId="48" fillId="0" borderId="10" xfId="0" applyFont="1" applyFill="1" applyBorder="1" applyAlignment="1">
      <alignment horizontal="left"/>
    </xf>
    <xf numFmtId="0" fontId="48" fillId="0" borderId="0" xfId="0" applyFont="1" applyFill="1" applyAlignment="1">
      <alignment horizontal="left"/>
    </xf>
    <xf numFmtId="4" fontId="48" fillId="0" borderId="16" xfId="0" applyNumberFormat="1" applyFont="1" applyFill="1" applyBorder="1" applyAlignment="1">
      <alignment/>
    </xf>
    <xf numFmtId="4" fontId="48" fillId="0" borderId="62" xfId="0" applyNumberFormat="1" applyFont="1" applyFill="1" applyBorder="1" applyAlignment="1">
      <alignment vertical="center" wrapText="1"/>
    </xf>
    <xf numFmtId="4" fontId="48" fillId="0" borderId="38" xfId="0" applyNumberFormat="1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vertical="center" wrapText="1"/>
    </xf>
    <xf numFmtId="4" fontId="48" fillId="0" borderId="18" xfId="0" applyNumberFormat="1" applyFont="1" applyFill="1" applyBorder="1" applyAlignment="1">
      <alignment vertical="center"/>
    </xf>
    <xf numFmtId="4" fontId="48" fillId="0" borderId="16" xfId="0" applyNumberFormat="1" applyFont="1" applyFill="1" applyBorder="1" applyAlignment="1">
      <alignment/>
    </xf>
    <xf numFmtId="170" fontId="48" fillId="0" borderId="16" xfId="70" applyNumberFormat="1" applyFont="1" applyFill="1" applyBorder="1" applyAlignment="1">
      <alignment horizontal="right" vertical="center"/>
    </xf>
    <xf numFmtId="170" fontId="48" fillId="0" borderId="14" xfId="70" applyNumberFormat="1" applyFont="1" applyFill="1" applyBorder="1" applyAlignment="1">
      <alignment horizontal="right" vertical="center"/>
    </xf>
    <xf numFmtId="0" fontId="48" fillId="0" borderId="15" xfId="0" applyFont="1" applyFill="1" applyBorder="1" applyAlignment="1">
      <alignment/>
    </xf>
    <xf numFmtId="4" fontId="48" fillId="0" borderId="44" xfId="0" applyNumberFormat="1" applyFont="1" applyFill="1" applyBorder="1" applyAlignment="1">
      <alignment vertical="center"/>
    </xf>
    <xf numFmtId="0" fontId="48" fillId="0" borderId="48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/>
    </xf>
    <xf numFmtId="4" fontId="34" fillId="0" borderId="21" xfId="0" applyNumberFormat="1" applyFont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49" fillId="0" borderId="0" xfId="44" applyFont="1" applyFill="1" applyBorder="1" applyAlignment="1">
      <alignment vertical="center" wrapText="1"/>
      <protection/>
    </xf>
    <xf numFmtId="4" fontId="48" fillId="0" borderId="10" xfId="0" applyNumberFormat="1" applyFont="1" applyFill="1" applyBorder="1" applyAlignment="1">
      <alignment horizontal="right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4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/>
    </xf>
    <xf numFmtId="0" fontId="79" fillId="0" borderId="10" xfId="0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vertical="center" wrapText="1"/>
    </xf>
    <xf numFmtId="0" fontId="72" fillId="0" borderId="0" xfId="0" applyNumberFormat="1" applyFont="1" applyFill="1" applyBorder="1" applyAlignment="1">
      <alignment horizontal="center" vertical="center" wrapText="1"/>
    </xf>
    <xf numFmtId="4" fontId="48" fillId="0" borderId="10" xfId="44" applyNumberFormat="1" applyFont="1" applyFill="1" applyBorder="1" applyAlignment="1">
      <alignment vertical="center" wrapText="1"/>
      <protection/>
    </xf>
    <xf numFmtId="0" fontId="48" fillId="0" borderId="10" xfId="44" applyFont="1" applyFill="1" applyBorder="1">
      <alignment/>
      <protection/>
    </xf>
    <xf numFmtId="0" fontId="48" fillId="0" borderId="0" xfId="44" applyFont="1" applyFill="1" applyBorder="1">
      <alignment/>
      <protection/>
    </xf>
    <xf numFmtId="4" fontId="48" fillId="0" borderId="10" xfId="44" applyNumberFormat="1" applyFont="1" applyFill="1" applyBorder="1">
      <alignment/>
      <protection/>
    </xf>
    <xf numFmtId="0" fontId="22" fillId="0" borderId="10" xfId="44" applyFont="1" applyFill="1" applyBorder="1" applyAlignment="1">
      <alignment horizontal="center"/>
      <protection/>
    </xf>
    <xf numFmtId="0" fontId="22" fillId="0" borderId="10" xfId="44" applyFont="1" applyFill="1" applyBorder="1">
      <alignment/>
      <protection/>
    </xf>
    <xf numFmtId="0" fontId="22" fillId="0" borderId="45" xfId="44" applyFont="1" applyFill="1" applyBorder="1" applyAlignment="1">
      <alignment horizontal="center"/>
      <protection/>
    </xf>
    <xf numFmtId="0" fontId="22" fillId="0" borderId="38" xfId="44" applyFont="1" applyFill="1" applyBorder="1" applyAlignment="1">
      <alignment horizontal="center"/>
      <protection/>
    </xf>
    <xf numFmtId="0" fontId="22" fillId="0" borderId="63" xfId="44" applyFont="1" applyFill="1" applyBorder="1" applyAlignment="1">
      <alignment horizontal="center"/>
      <protection/>
    </xf>
    <xf numFmtId="4" fontId="52" fillId="0" borderId="10" xfId="44" applyNumberFormat="1" applyFont="1" applyFill="1" applyBorder="1" applyAlignment="1">
      <alignment vertical="center" wrapText="1"/>
      <protection/>
    </xf>
    <xf numFmtId="4" fontId="80" fillId="0" borderId="10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vertical="center" wrapText="1"/>
    </xf>
    <xf numFmtId="4" fontId="48" fillId="0" borderId="10" xfId="72" applyNumberFormat="1" applyFont="1" applyFill="1" applyBorder="1" applyAlignment="1">
      <alignment horizontal="center" vertical="center" wrapText="1"/>
    </xf>
    <xf numFmtId="0" fontId="48" fillId="0" borderId="10" xfId="53" applyNumberFormat="1" applyFont="1" applyFill="1" applyBorder="1" applyAlignment="1">
      <alignment vertical="center" wrapText="1"/>
      <protection/>
    </xf>
    <xf numFmtId="0" fontId="48" fillId="0" borderId="10" xfId="53" applyNumberFormat="1" applyFont="1" applyFill="1" applyBorder="1" applyAlignment="1">
      <alignment horizontal="left" vertical="center" wrapText="1"/>
      <protection/>
    </xf>
    <xf numFmtId="0" fontId="48" fillId="0" borderId="14" xfId="53" applyNumberFormat="1" applyFont="1" applyFill="1" applyBorder="1" applyAlignment="1">
      <alignment horizontal="left" vertical="center" wrapText="1"/>
      <protection/>
    </xf>
    <xf numFmtId="0" fontId="48" fillId="0" borderId="0" xfId="53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right"/>
    </xf>
    <xf numFmtId="0" fontId="48" fillId="0" borderId="10" xfId="44" applyFont="1" applyFill="1" applyBorder="1" applyAlignment="1">
      <alignment horizontal="right" vertical="center" wrapText="1"/>
      <protection/>
    </xf>
    <xf numFmtId="0" fontId="22" fillId="0" borderId="18" xfId="0" applyFont="1" applyFill="1" applyBorder="1" applyAlignment="1">
      <alignment horizontal="left" vertical="center" wrapText="1"/>
    </xf>
    <xf numFmtId="0" fontId="48" fillId="0" borderId="10" xfId="44" applyFont="1" applyFill="1" applyBorder="1" applyAlignment="1">
      <alignment vertical="center" wrapText="1"/>
      <protection/>
    </xf>
    <xf numFmtId="0" fontId="48" fillId="0" borderId="0" xfId="44" applyFont="1" applyFill="1" applyBorder="1" applyAlignment="1">
      <alignment vertical="center" wrapText="1"/>
      <protection/>
    </xf>
    <xf numFmtId="0" fontId="22" fillId="0" borderId="14" xfId="0" applyFont="1" applyFill="1" applyBorder="1" applyAlignment="1">
      <alignment horizontal="left" vertical="center" wrapText="1"/>
    </xf>
    <xf numFmtId="4" fontId="49" fillId="0" borderId="10" xfId="44" applyNumberFormat="1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horizontal="right"/>
    </xf>
    <xf numFmtId="0" fontId="48" fillId="0" borderId="10" xfId="44" applyFont="1" applyFill="1" applyBorder="1" applyAlignment="1">
      <alignment horizontal="right"/>
      <protection/>
    </xf>
    <xf numFmtId="0" fontId="48" fillId="0" borderId="10" xfId="44" applyFont="1" applyFill="1" applyBorder="1" applyAlignment="1">
      <alignment horizontal="center"/>
      <protection/>
    </xf>
    <xf numFmtId="4" fontId="48" fillId="37" borderId="10" xfId="44" applyNumberFormat="1" applyFont="1" applyFill="1" applyBorder="1">
      <alignment/>
      <protection/>
    </xf>
    <xf numFmtId="0" fontId="24" fillId="0" borderId="10" xfId="44" applyFont="1" applyFill="1" applyBorder="1" applyAlignment="1">
      <alignment horizontal="center"/>
      <protection/>
    </xf>
    <xf numFmtId="4" fontId="24" fillId="0" borderId="10" xfId="44" applyNumberFormat="1" applyFont="1" applyFill="1" applyBorder="1">
      <alignment/>
      <protection/>
    </xf>
    <xf numFmtId="0" fontId="22" fillId="0" borderId="10" xfId="44" applyFont="1" applyFill="1" applyBorder="1" applyAlignment="1">
      <alignment horizontal="center" vertical="center" wrapText="1"/>
      <protection/>
    </xf>
    <xf numFmtId="0" fontId="22" fillId="0" borderId="10" xfId="44" applyFont="1" applyFill="1" applyBorder="1" applyAlignment="1">
      <alignment vertical="center" wrapText="1"/>
      <protection/>
    </xf>
    <xf numFmtId="0" fontId="48" fillId="0" borderId="10" xfId="44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/>
    </xf>
    <xf numFmtId="4" fontId="78" fillId="0" borderId="10" xfId="0" applyNumberFormat="1" applyFont="1" applyFill="1" applyBorder="1" applyAlignment="1">
      <alignment/>
    </xf>
    <xf numFmtId="44" fontId="48" fillId="0" borderId="0" xfId="0" applyNumberFormat="1" applyFont="1" applyFill="1" applyAlignment="1">
      <alignment/>
    </xf>
    <xf numFmtId="4" fontId="48" fillId="0" borderId="10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4" fontId="48" fillId="0" borderId="10" xfId="57" applyNumberFormat="1" applyFont="1" applyFill="1" applyBorder="1" applyAlignment="1">
      <alignment horizontal="center" vertical="center"/>
      <protection/>
    </xf>
    <xf numFmtId="4" fontId="48" fillId="0" borderId="10" xfId="55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41" xfId="0" applyFont="1" applyFill="1" applyBorder="1" applyAlignment="1">
      <alignment horizontal="left" vertical="center" wrapText="1"/>
    </xf>
    <xf numFmtId="164" fontId="48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2" fillId="0" borderId="64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43" xfId="0" applyFont="1" applyFill="1" applyBorder="1" applyAlignment="1">
      <alignment wrapText="1"/>
    </xf>
    <xf numFmtId="0" fontId="22" fillId="0" borderId="45" xfId="0" applyFont="1" applyFill="1" applyBorder="1" applyAlignment="1">
      <alignment/>
    </xf>
    <xf numFmtId="0" fontId="49" fillId="0" borderId="10" xfId="0" applyFont="1" applyFill="1" applyBorder="1" applyAlignment="1">
      <alignment horizontal="right" vertical="center" wrapText="1"/>
    </xf>
    <xf numFmtId="4" fontId="77" fillId="0" borderId="10" xfId="0" applyNumberFormat="1" applyFont="1" applyFill="1" applyBorder="1" applyAlignment="1">
      <alignment vertical="center" wrapText="1"/>
    </xf>
    <xf numFmtId="0" fontId="48" fillId="0" borderId="10" xfId="60" applyFont="1" applyFill="1" applyBorder="1" applyAlignment="1">
      <alignment vertical="center" wrapText="1"/>
      <protection/>
    </xf>
    <xf numFmtId="4" fontId="48" fillId="0" borderId="10" xfId="74" applyNumberFormat="1" applyFont="1" applyFill="1" applyBorder="1" applyAlignment="1">
      <alignment horizontal="center" vertical="center" wrapText="1"/>
    </xf>
    <xf numFmtId="4" fontId="80" fillId="0" borderId="10" xfId="60" applyNumberFormat="1" applyFont="1" applyFill="1" applyBorder="1" applyAlignment="1">
      <alignment vertical="center" wrapText="1"/>
      <protection/>
    </xf>
    <xf numFmtId="0" fontId="80" fillId="0" borderId="10" xfId="60" applyFont="1" applyFill="1" applyBorder="1" applyAlignment="1">
      <alignment vertical="center" wrapText="1"/>
      <protection/>
    </xf>
    <xf numFmtId="4" fontId="48" fillId="0" borderId="10" xfId="74" applyNumberFormat="1" applyFont="1" applyFill="1" applyBorder="1" applyAlignment="1">
      <alignment horizontal="right" vertical="center" wrapText="1"/>
    </xf>
    <xf numFmtId="0" fontId="80" fillId="0" borderId="10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/>
    </xf>
    <xf numFmtId="44" fontId="77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/>
    </xf>
    <xf numFmtId="0" fontId="49" fillId="0" borderId="27" xfId="0" applyFont="1" applyFill="1" applyBorder="1" applyAlignment="1">
      <alignment/>
    </xf>
    <xf numFmtId="4" fontId="49" fillId="0" borderId="21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 vertical="center" wrapText="1"/>
    </xf>
    <xf numFmtId="4" fontId="48" fillId="0" borderId="18" xfId="0" applyNumberFormat="1" applyFont="1" applyFill="1" applyBorder="1" applyAlignment="1">
      <alignment horizontal="right" vertical="center" wrapText="1"/>
    </xf>
    <xf numFmtId="4" fontId="48" fillId="0" borderId="18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34" fillId="0" borderId="38" xfId="0" applyFont="1" applyBorder="1" applyAlignment="1">
      <alignment wrapText="1"/>
    </xf>
    <xf numFmtId="0" fontId="34" fillId="0" borderId="38" xfId="0" applyFont="1" applyBorder="1" applyAlignment="1">
      <alignment horizontal="center" wrapText="1"/>
    </xf>
    <xf numFmtId="4" fontId="34" fillId="0" borderId="38" xfId="0" applyNumberFormat="1" applyFont="1" applyBorder="1" applyAlignment="1">
      <alignment wrapText="1"/>
    </xf>
    <xf numFmtId="0" fontId="35" fillId="0" borderId="38" xfId="0" applyFont="1" applyBorder="1" applyAlignment="1">
      <alignment wrapText="1"/>
    </xf>
    <xf numFmtId="167" fontId="34" fillId="0" borderId="38" xfId="0" applyNumberFormat="1" applyFont="1" applyBorder="1" applyAlignment="1">
      <alignment horizontal="left" wrapText="1"/>
    </xf>
    <xf numFmtId="4" fontId="34" fillId="0" borderId="38" xfId="0" applyNumberFormat="1" applyFont="1" applyBorder="1" applyAlignment="1">
      <alignment horizontal="right" wrapText="1"/>
    </xf>
    <xf numFmtId="0" fontId="34" fillId="0" borderId="38" xfId="0" applyFont="1" applyBorder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38" xfId="0" applyFont="1" applyBorder="1" applyAlignment="1">
      <alignment/>
    </xf>
    <xf numFmtId="167" fontId="34" fillId="0" borderId="38" xfId="0" applyNumberFormat="1" applyFont="1" applyBorder="1" applyAlignment="1">
      <alignment horizontal="left"/>
    </xf>
    <xf numFmtId="0" fontId="34" fillId="0" borderId="38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4" fontId="35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20" fillId="0" borderId="16" xfId="0" applyFont="1" applyBorder="1" applyAlignment="1">
      <alignment/>
    </xf>
    <xf numFmtId="4" fontId="34" fillId="0" borderId="10" xfId="0" applyNumberFormat="1" applyFont="1" applyBorder="1" applyAlignment="1">
      <alignment horizontal="center" wrapText="1"/>
    </xf>
    <xf numFmtId="4" fontId="34" fillId="0" borderId="0" xfId="0" applyNumberFormat="1" applyFont="1" applyAlignment="1">
      <alignment horizontal="center" wrapText="1"/>
    </xf>
    <xf numFmtId="0" fontId="35" fillId="0" borderId="14" xfId="0" applyFont="1" applyBorder="1" applyAlignment="1">
      <alignment/>
    </xf>
    <xf numFmtId="0" fontId="14" fillId="0" borderId="65" xfId="0" applyFont="1" applyFill="1" applyBorder="1" applyAlignment="1">
      <alignment horizontal="center" wrapText="1"/>
    </xf>
    <xf numFmtId="4" fontId="14" fillId="0" borderId="65" xfId="0" applyNumberFormat="1" applyFont="1" applyFill="1" applyBorder="1" applyAlignment="1">
      <alignment horizontal="center" wrapText="1"/>
    </xf>
    <xf numFmtId="0" fontId="14" fillId="0" borderId="66" xfId="0" applyFont="1" applyFill="1" applyBorder="1" applyAlignment="1">
      <alignment horizontal="left"/>
    </xf>
    <xf numFmtId="179" fontId="14" fillId="0" borderId="66" xfId="0" applyNumberFormat="1" applyFont="1" applyFill="1" applyBorder="1" applyAlignment="1">
      <alignment horizontal="left"/>
    </xf>
    <xf numFmtId="4" fontId="14" fillId="0" borderId="66" xfId="0" applyNumberFormat="1" applyFont="1" applyFill="1" applyBorder="1" applyAlignment="1">
      <alignment horizontal="right"/>
    </xf>
    <xf numFmtId="0" fontId="14" fillId="0" borderId="66" xfId="0" applyFont="1" applyFill="1" applyBorder="1" applyAlignment="1">
      <alignment horizontal="left" wrapText="1"/>
    </xf>
    <xf numFmtId="0" fontId="14" fillId="0" borderId="67" xfId="0" applyFont="1" applyFill="1" applyBorder="1" applyAlignment="1">
      <alignment horizontal="center"/>
    </xf>
    <xf numFmtId="4" fontId="14" fillId="0" borderId="68" xfId="0" applyNumberFormat="1" applyFont="1" applyFill="1" applyBorder="1" applyAlignment="1">
      <alignment horizontal="left"/>
    </xf>
    <xf numFmtId="4" fontId="81" fillId="0" borderId="68" xfId="0" applyNumberFormat="1" applyFont="1" applyFill="1" applyBorder="1" applyAlignment="1">
      <alignment horizontal="left"/>
    </xf>
    <xf numFmtId="0" fontId="14" fillId="0" borderId="67" xfId="0" applyFont="1" applyFill="1" applyBorder="1" applyAlignment="1">
      <alignment horizontal="center" wrapText="1"/>
    </xf>
    <xf numFmtId="0" fontId="14" fillId="35" borderId="0" xfId="0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8" fillId="0" borderId="14" xfId="54" applyFont="1" applyFill="1" applyBorder="1" applyAlignment="1">
      <alignment vertical="center" wrapText="1"/>
      <protection/>
    </xf>
    <xf numFmtId="0" fontId="101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 wrapText="1"/>
    </xf>
    <xf numFmtId="0" fontId="38" fillId="0" borderId="69" xfId="61" applyFont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48" fillId="0" borderId="10" xfId="70" applyNumberFormat="1" applyFont="1" applyFill="1" applyBorder="1" applyAlignment="1">
      <alignment horizontal="center" vertical="center" wrapText="1"/>
    </xf>
    <xf numFmtId="0" fontId="102" fillId="0" borderId="0" xfId="0" applyFont="1" applyFill="1" applyAlignment="1">
      <alignment/>
    </xf>
    <xf numFmtId="0" fontId="34" fillId="0" borderId="0" xfId="0" applyFont="1" applyAlignment="1">
      <alignment wrapText="1"/>
    </xf>
    <xf numFmtId="0" fontId="38" fillId="0" borderId="0" xfId="0" applyFont="1" applyFill="1" applyAlignment="1">
      <alignment wrapText="1"/>
    </xf>
    <xf numFmtId="0" fontId="34" fillId="0" borderId="10" xfId="0" applyFont="1" applyBorder="1" applyAlignment="1">
      <alignment horizontal="center" wrapText="1"/>
    </xf>
    <xf numFmtId="0" fontId="38" fillId="0" borderId="15" xfId="0" applyFont="1" applyFill="1" applyBorder="1" applyAlignment="1">
      <alignment/>
    </xf>
    <xf numFmtId="4" fontId="34" fillId="0" borderId="10" xfId="0" applyNumberFormat="1" applyFont="1" applyBorder="1" applyAlignment="1">
      <alignment/>
    </xf>
    <xf numFmtId="0" fontId="38" fillId="0" borderId="18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vertical="center" wrapText="1"/>
    </xf>
    <xf numFmtId="0" fontId="38" fillId="0" borderId="48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/>
    </xf>
    <xf numFmtId="0" fontId="38" fillId="0" borderId="39" xfId="0" applyFont="1" applyFill="1" applyBorder="1" applyAlignment="1">
      <alignment vertical="center" wrapText="1"/>
    </xf>
    <xf numFmtId="0" fontId="34" fillId="0" borderId="0" xfId="0" applyFont="1" applyFill="1" applyAlignment="1">
      <alignment wrapText="1"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2" fontId="3" fillId="0" borderId="1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5" fillId="0" borderId="44" xfId="0" applyFont="1" applyBorder="1" applyAlignment="1">
      <alignment wrapText="1"/>
    </xf>
    <xf numFmtId="167" fontId="34" fillId="0" borderId="44" xfId="0" applyNumberFormat="1" applyFont="1" applyBorder="1" applyAlignment="1">
      <alignment horizontal="left" wrapText="1"/>
    </xf>
    <xf numFmtId="0" fontId="34" fillId="0" borderId="44" xfId="0" applyFont="1" applyBorder="1" applyAlignment="1">
      <alignment horizontal="center" wrapText="1"/>
    </xf>
    <xf numFmtId="4" fontId="34" fillId="0" borderId="44" xfId="0" applyNumberFormat="1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167" fontId="34" fillId="0" borderId="1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horizontal="right" wrapText="1"/>
    </xf>
    <xf numFmtId="4" fontId="34" fillId="0" borderId="0" xfId="0" applyNumberFormat="1" applyFont="1" applyBorder="1" applyAlignment="1">
      <alignment horizontal="center" wrapText="1"/>
    </xf>
    <xf numFmtId="4" fontId="34" fillId="0" borderId="14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106" fillId="0" borderId="16" xfId="0" applyFont="1" applyBorder="1" applyAlignment="1">
      <alignment/>
    </xf>
    <xf numFmtId="4" fontId="35" fillId="0" borderId="16" xfId="0" applyNumberFormat="1" applyFont="1" applyBorder="1" applyAlignment="1">
      <alignment/>
    </xf>
    <xf numFmtId="4" fontId="34" fillId="0" borderId="38" xfId="0" applyNumberFormat="1" applyFont="1" applyFill="1" applyBorder="1" applyAlignment="1">
      <alignment horizontal="right" wrapText="1"/>
    </xf>
    <xf numFmtId="4" fontId="10" fillId="33" borderId="13" xfId="0" applyNumberFormat="1" applyFont="1" applyFill="1" applyBorder="1" applyAlignment="1">
      <alignment/>
    </xf>
    <xf numFmtId="0" fontId="10" fillId="38" borderId="70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52" xfId="0" applyFont="1" applyFill="1" applyBorder="1" applyAlignment="1">
      <alignment horizontal="center" vertical="center" wrapText="1"/>
    </xf>
    <xf numFmtId="6" fontId="10" fillId="38" borderId="18" xfId="0" applyNumberFormat="1" applyFont="1" applyFill="1" applyBorder="1" applyAlignment="1">
      <alignment horizontal="center" vertical="center" wrapText="1"/>
    </xf>
    <xf numFmtId="4" fontId="9" fillId="38" borderId="18" xfId="0" applyNumberFormat="1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0" fillId="38" borderId="71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/>
    </xf>
    <xf numFmtId="0" fontId="10" fillId="38" borderId="18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 wrapText="1"/>
    </xf>
    <xf numFmtId="4" fontId="9" fillId="33" borderId="29" xfId="0" applyNumberFormat="1" applyFont="1" applyFill="1" applyBorder="1" applyAlignment="1">
      <alignment/>
    </xf>
    <xf numFmtId="4" fontId="9" fillId="38" borderId="10" xfId="0" applyNumberFormat="1" applyFont="1" applyFill="1" applyBorder="1" applyAlignment="1">
      <alignment horizontal="center" vertical="center" wrapText="1"/>
    </xf>
    <xf numFmtId="4" fontId="31" fillId="38" borderId="10" xfId="0" applyNumberFormat="1" applyFont="1" applyFill="1" applyBorder="1" applyAlignment="1">
      <alignment horizontal="center" vertical="center" wrapText="1"/>
    </xf>
    <xf numFmtId="49" fontId="10" fillId="38" borderId="10" xfId="0" applyNumberFormat="1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10" fillId="38" borderId="10" xfId="54" applyFont="1" applyFill="1" applyBorder="1" applyAlignment="1">
      <alignment horizontal="center" vertical="center" wrapText="1"/>
      <protection/>
    </xf>
    <xf numFmtId="4" fontId="9" fillId="38" borderId="18" xfId="0" applyNumberFormat="1" applyFont="1" applyFill="1" applyBorder="1" applyAlignment="1">
      <alignment horizontal="left" vertical="center" wrapText="1"/>
    </xf>
    <xf numFmtId="0" fontId="10" fillId="38" borderId="72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4" fontId="9" fillId="38" borderId="17" xfId="0" applyNumberFormat="1" applyFont="1" applyFill="1" applyBorder="1" applyAlignment="1">
      <alignment horizontal="center" vertical="center" wrapText="1"/>
    </xf>
    <xf numFmtId="0" fontId="9" fillId="38" borderId="17" xfId="0" applyNumberFormat="1" applyFont="1" applyFill="1" applyBorder="1" applyAlignment="1">
      <alignment horizontal="left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13" fillId="38" borderId="73" xfId="0" applyFont="1" applyFill="1" applyBorder="1" applyAlignment="1">
      <alignment horizontal="center" vertical="center" wrapText="1"/>
    </xf>
    <xf numFmtId="0" fontId="13" fillId="38" borderId="43" xfId="0" applyFont="1" applyFill="1" applyBorder="1" applyAlignment="1">
      <alignment horizontal="center" vertical="center" wrapText="1"/>
    </xf>
    <xf numFmtId="0" fontId="10" fillId="38" borderId="38" xfId="0" applyFont="1" applyFill="1" applyBorder="1" applyAlignment="1">
      <alignment horizontal="center" vertical="center" wrapText="1"/>
    </xf>
    <xf numFmtId="166" fontId="13" fillId="38" borderId="43" xfId="0" applyNumberFormat="1" applyFont="1" applyFill="1" applyBorder="1" applyAlignment="1">
      <alignment horizontal="center" vertical="center" wrapText="1"/>
    </xf>
    <xf numFmtId="166" fontId="10" fillId="38" borderId="43" xfId="0" applyNumberFormat="1" applyFont="1" applyFill="1" applyBorder="1" applyAlignment="1">
      <alignment horizontal="center" vertical="center" wrapText="1"/>
    </xf>
    <xf numFmtId="0" fontId="13" fillId="38" borderId="74" xfId="0" applyFont="1" applyFill="1" applyBorder="1" applyAlignment="1">
      <alignment horizontal="center" vertical="center" wrapText="1"/>
    </xf>
    <xf numFmtId="0" fontId="10" fillId="38" borderId="43" xfId="0" applyFont="1" applyFill="1" applyBorder="1" applyAlignment="1">
      <alignment horizontal="center" vertical="center" wrapText="1"/>
    </xf>
    <xf numFmtId="4" fontId="31" fillId="38" borderId="43" xfId="0" applyNumberFormat="1" applyFont="1" applyFill="1" applyBorder="1" applyAlignment="1">
      <alignment horizontal="center" vertical="center" wrapText="1"/>
    </xf>
    <xf numFmtId="166" fontId="9" fillId="38" borderId="43" xfId="0" applyNumberFormat="1" applyFont="1" applyFill="1" applyBorder="1" applyAlignment="1">
      <alignment horizontal="center" vertical="center" wrapText="1"/>
    </xf>
    <xf numFmtId="166" fontId="9" fillId="38" borderId="42" xfId="0" applyNumberFormat="1" applyFont="1" applyFill="1" applyBorder="1" applyAlignment="1">
      <alignment horizontal="center" vertical="center" wrapText="1"/>
    </xf>
    <xf numFmtId="0" fontId="10" fillId="38" borderId="75" xfId="0" applyFont="1" applyFill="1" applyBorder="1" applyAlignment="1">
      <alignment horizontal="center" vertical="center" wrapText="1"/>
    </xf>
    <xf numFmtId="0" fontId="10" fillId="38" borderId="76" xfId="0" applyFont="1" applyFill="1" applyBorder="1" applyAlignment="1">
      <alignment horizontal="center" vertical="center" wrapText="1"/>
    </xf>
    <xf numFmtId="0" fontId="10" fillId="38" borderId="77" xfId="0" applyFont="1" applyFill="1" applyBorder="1" applyAlignment="1">
      <alignment horizontal="center" vertical="center" wrapText="1"/>
    </xf>
    <xf numFmtId="6" fontId="10" fillId="38" borderId="76" xfId="0" applyNumberFormat="1" applyFont="1" applyFill="1" applyBorder="1" applyAlignment="1">
      <alignment horizontal="center" vertical="center" wrapText="1"/>
    </xf>
    <xf numFmtId="4" fontId="9" fillId="38" borderId="76" xfId="0" applyNumberFormat="1" applyFont="1" applyFill="1" applyBorder="1" applyAlignment="1">
      <alignment horizontal="center" vertical="center" wrapText="1"/>
    </xf>
    <xf numFmtId="0" fontId="9" fillId="38" borderId="76" xfId="0" applyFont="1" applyFill="1" applyBorder="1" applyAlignment="1">
      <alignment horizontal="center" vertical="center" wrapText="1"/>
    </xf>
    <xf numFmtId="0" fontId="9" fillId="38" borderId="77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 vertical="center" wrapText="1"/>
    </xf>
    <xf numFmtId="4" fontId="10" fillId="38" borderId="10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vertical="center"/>
    </xf>
    <xf numFmtId="0" fontId="10" fillId="38" borderId="78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4" fontId="10" fillId="38" borderId="11" xfId="0" applyNumberFormat="1" applyFont="1" applyFill="1" applyBorder="1" applyAlignment="1">
      <alignment horizontal="center" vertical="center" wrapText="1"/>
    </xf>
    <xf numFmtId="4" fontId="9" fillId="38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79" xfId="0" applyFont="1" applyFill="1" applyBorder="1" applyAlignment="1">
      <alignment horizontal="center" vertical="center" wrapText="1"/>
    </xf>
    <xf numFmtId="4" fontId="9" fillId="38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38" fillId="0" borderId="38" xfId="0" applyNumberFormat="1" applyFont="1" applyBorder="1" applyAlignment="1">
      <alignment horizontal="right" wrapText="1"/>
    </xf>
    <xf numFmtId="0" fontId="48" fillId="0" borderId="18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/>
    </xf>
    <xf numFmtId="4" fontId="48" fillId="0" borderId="48" xfId="0" applyNumberFormat="1" applyFont="1" applyFill="1" applyBorder="1" applyAlignment="1">
      <alignment horizontal="center"/>
    </xf>
    <xf numFmtId="4" fontId="48" fillId="0" borderId="39" xfId="0" applyNumberFormat="1" applyFont="1" applyFill="1" applyBorder="1" applyAlignment="1">
      <alignment horizontal="center"/>
    </xf>
    <xf numFmtId="4" fontId="48" fillId="0" borderId="15" xfId="0" applyNumberFormat="1" applyFont="1" applyFill="1" applyBorder="1" applyAlignment="1">
      <alignment horizontal="center"/>
    </xf>
    <xf numFmtId="4" fontId="48" fillId="0" borderId="18" xfId="0" applyNumberFormat="1" applyFont="1" applyFill="1" applyBorder="1" applyAlignment="1">
      <alignment horizontal="center"/>
    </xf>
    <xf numFmtId="4" fontId="48" fillId="0" borderId="15" xfId="0" applyNumberFormat="1" applyFont="1" applyFill="1" applyBorder="1" applyAlignment="1">
      <alignment horizontal="right"/>
    </xf>
    <xf numFmtId="4" fontId="48" fillId="0" borderId="18" xfId="0" applyNumberFormat="1" applyFont="1" applyFill="1" applyBorder="1" applyAlignment="1">
      <alignment horizontal="right"/>
    </xf>
    <xf numFmtId="0" fontId="48" fillId="0" borderId="15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4" fontId="48" fillId="0" borderId="15" xfId="0" applyNumberFormat="1" applyFont="1" applyFill="1" applyBorder="1" applyAlignment="1">
      <alignment/>
    </xf>
    <xf numFmtId="4" fontId="48" fillId="0" borderId="18" xfId="0" applyNumberFormat="1" applyFont="1" applyFill="1" applyBorder="1" applyAlignment="1">
      <alignment/>
    </xf>
    <xf numFmtId="4" fontId="104" fillId="0" borderId="58" xfId="0" applyNumberFormat="1" applyFont="1" applyBorder="1" applyAlignment="1">
      <alignment horizontal="right" vertical="center" wrapText="1"/>
    </xf>
    <xf numFmtId="4" fontId="104" fillId="0" borderId="80" xfId="0" applyNumberFormat="1" applyFont="1" applyBorder="1" applyAlignment="1">
      <alignment horizontal="right" vertical="center" wrapText="1"/>
    </xf>
    <xf numFmtId="0" fontId="101" fillId="0" borderId="58" xfId="0" applyFont="1" applyBorder="1" applyAlignment="1">
      <alignment horizontal="right" vertical="center" wrapText="1"/>
    </xf>
    <xf numFmtId="0" fontId="101" fillId="0" borderId="80" xfId="0" applyFont="1" applyBorder="1" applyAlignment="1">
      <alignment horizontal="right" vertical="center" wrapText="1"/>
    </xf>
    <xf numFmtId="4" fontId="101" fillId="0" borderId="58" xfId="0" applyNumberFormat="1" applyFont="1" applyBorder="1" applyAlignment="1">
      <alignment horizontal="right" vertical="center" wrapText="1"/>
    </xf>
    <xf numFmtId="4" fontId="101" fillId="0" borderId="80" xfId="0" applyNumberFormat="1" applyFont="1" applyBorder="1" applyAlignment="1">
      <alignment horizontal="right" vertical="center" wrapText="1"/>
    </xf>
    <xf numFmtId="4" fontId="104" fillId="0" borderId="81" xfId="0" applyNumberFormat="1" applyFont="1" applyBorder="1" applyAlignment="1">
      <alignment horizontal="right" vertical="center" wrapText="1"/>
    </xf>
    <xf numFmtId="0" fontId="101" fillId="39" borderId="58" xfId="0" applyFont="1" applyFill="1" applyBorder="1" applyAlignment="1">
      <alignment horizontal="center" vertical="center" wrapText="1"/>
    </xf>
    <xf numFmtId="0" fontId="101" fillId="39" borderId="81" xfId="0" applyFont="1" applyFill="1" applyBorder="1" applyAlignment="1">
      <alignment horizontal="center" vertical="center" wrapText="1"/>
    </xf>
    <xf numFmtId="4" fontId="101" fillId="0" borderId="59" xfId="0" applyNumberFormat="1" applyFont="1" applyBorder="1" applyAlignment="1">
      <alignment horizontal="right" vertical="center" wrapText="1"/>
    </xf>
    <xf numFmtId="4" fontId="101" fillId="0" borderId="82" xfId="0" applyNumberFormat="1" applyFont="1" applyBorder="1" applyAlignment="1">
      <alignment horizontal="right" vertical="center" wrapText="1"/>
    </xf>
    <xf numFmtId="0" fontId="104" fillId="0" borderId="58" xfId="0" applyFont="1" applyBorder="1" applyAlignment="1">
      <alignment horizontal="center" vertical="center" wrapText="1"/>
    </xf>
    <xf numFmtId="0" fontId="104" fillId="0" borderId="81" xfId="0" applyFont="1" applyBorder="1" applyAlignment="1">
      <alignment horizontal="center" vertical="center" wrapText="1"/>
    </xf>
    <xf numFmtId="0" fontId="104" fillId="0" borderId="80" xfId="0" applyFont="1" applyBorder="1" applyAlignment="1">
      <alignment horizontal="center" vertical="center" wrapText="1"/>
    </xf>
    <xf numFmtId="0" fontId="101" fillId="0" borderId="58" xfId="0" applyFont="1" applyBorder="1" applyAlignment="1">
      <alignment vertical="center" wrapText="1"/>
    </xf>
    <xf numFmtId="0" fontId="101" fillId="0" borderId="80" xfId="0" applyFont="1" applyBorder="1" applyAlignment="1">
      <alignment vertical="center" wrapText="1"/>
    </xf>
    <xf numFmtId="0" fontId="101" fillId="39" borderId="83" xfId="0" applyFont="1" applyFill="1" applyBorder="1" applyAlignment="1">
      <alignment horizontal="center" vertical="center" wrapText="1"/>
    </xf>
    <xf numFmtId="4" fontId="101" fillId="0" borderId="12" xfId="0" applyNumberFormat="1" applyFont="1" applyBorder="1" applyAlignment="1">
      <alignment horizontal="right" vertical="center" wrapText="1"/>
    </xf>
    <xf numFmtId="4" fontId="101" fillId="0" borderId="37" xfId="0" applyNumberFormat="1" applyFont="1" applyBorder="1" applyAlignment="1">
      <alignment horizontal="right" vertical="center" wrapText="1"/>
    </xf>
    <xf numFmtId="0" fontId="102" fillId="0" borderId="58" xfId="0" applyFont="1" applyBorder="1" applyAlignment="1">
      <alignment vertical="center" wrapText="1"/>
    </xf>
    <xf numFmtId="0" fontId="102" fillId="0" borderId="80" xfId="0" applyFont="1" applyBorder="1" applyAlignment="1">
      <alignment vertical="center" wrapText="1"/>
    </xf>
    <xf numFmtId="0" fontId="49" fillId="0" borderId="77" xfId="0" applyFont="1" applyFill="1" applyBorder="1" applyAlignment="1">
      <alignment horizontal="right" vertical="center" wrapText="1"/>
    </xf>
    <xf numFmtId="0" fontId="49" fillId="0" borderId="25" xfId="0" applyFont="1" applyFill="1" applyBorder="1" applyAlignment="1">
      <alignment horizontal="right" vertical="center" wrapText="1"/>
    </xf>
    <xf numFmtId="0" fontId="49" fillId="0" borderId="84" xfId="0" applyFont="1" applyFill="1" applyBorder="1" applyAlignment="1">
      <alignment horizontal="right" vertical="center" wrapText="1"/>
    </xf>
    <xf numFmtId="0" fontId="102" fillId="37" borderId="58" xfId="0" applyFont="1" applyFill="1" applyBorder="1" applyAlignment="1">
      <alignment horizontal="center" vertical="center" wrapText="1"/>
    </xf>
    <xf numFmtId="0" fontId="102" fillId="37" borderId="80" xfId="0" applyFont="1" applyFill="1" applyBorder="1" applyAlignment="1">
      <alignment horizontal="center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" fontId="38" fillId="0" borderId="18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86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right" vertical="center" wrapText="1"/>
    </xf>
    <xf numFmtId="4" fontId="48" fillId="0" borderId="18" xfId="0" applyNumberFormat="1" applyFont="1" applyFill="1" applyBorder="1" applyAlignment="1">
      <alignment horizontal="right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4" fontId="48" fillId="0" borderId="18" xfId="0" applyNumberFormat="1" applyFont="1" applyFill="1" applyBorder="1" applyAlignment="1">
      <alignment horizontal="center" vertical="center" wrapText="1"/>
    </xf>
    <xf numFmtId="4" fontId="9" fillId="0" borderId="8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34" borderId="90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9" fillId="34" borderId="7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32" fillId="0" borderId="1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4" fillId="0" borderId="10" xfId="0" applyFont="1" applyBorder="1" applyAlignment="1">
      <alignment horizontal="center" vertical="top" wrapText="1"/>
    </xf>
    <xf numFmtId="4" fontId="42" fillId="0" borderId="10" xfId="56" applyNumberFormat="1" applyFont="1" applyBorder="1" applyAlignment="1">
      <alignment horizontal="center" vertical="top"/>
      <protection/>
    </xf>
    <xf numFmtId="0" fontId="35" fillId="0" borderId="10" xfId="0" applyFont="1" applyBorder="1" applyAlignment="1">
      <alignment horizontal="center" vertical="top" wrapText="1"/>
    </xf>
    <xf numFmtId="0" fontId="34" fillId="0" borderId="91" xfId="0" applyFont="1" applyBorder="1" applyAlignment="1">
      <alignment horizontal="center" vertical="top" wrapText="1"/>
    </xf>
    <xf numFmtId="0" fontId="34" fillId="0" borderId="92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42" fillId="0" borderId="10" xfId="56" applyFont="1" applyBorder="1" applyAlignment="1">
      <alignment horizontal="center" vertical="center"/>
      <protection/>
    </xf>
    <xf numFmtId="4" fontId="34" fillId="0" borderId="10" xfId="0" applyNumberFormat="1" applyFont="1" applyBorder="1" applyAlignment="1">
      <alignment horizontal="center" vertical="top" wrapText="1"/>
    </xf>
    <xf numFmtId="0" fontId="35" fillId="0" borderId="91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4" fillId="0" borderId="91" xfId="0" applyFont="1" applyBorder="1" applyAlignment="1">
      <alignment horizontal="left" vertical="top" wrapText="1" indent="4"/>
    </xf>
    <xf numFmtId="0" fontId="34" fillId="0" borderId="92" xfId="0" applyFont="1" applyBorder="1" applyAlignment="1">
      <alignment horizontal="left" vertical="top" wrapText="1" indent="4"/>
    </xf>
    <xf numFmtId="0" fontId="34" fillId="0" borderId="20" xfId="0" applyFont="1" applyBorder="1" applyAlignment="1">
      <alignment horizontal="left" vertical="top" wrapText="1" indent="4"/>
    </xf>
    <xf numFmtId="0" fontId="22" fillId="0" borderId="16" xfId="56" applyFont="1" applyBorder="1" applyAlignment="1">
      <alignment horizontal="center"/>
      <protection/>
    </xf>
    <xf numFmtId="0" fontId="22" fillId="0" borderId="19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52" xfId="56" applyFont="1" applyBorder="1" applyAlignment="1">
      <alignment horizontal="center"/>
      <protection/>
    </xf>
    <xf numFmtId="0" fontId="22" fillId="0" borderId="53" xfId="56" applyFont="1" applyBorder="1" applyAlignment="1">
      <alignment horizontal="center"/>
      <protection/>
    </xf>
    <xf numFmtId="0" fontId="22" fillId="0" borderId="39" xfId="56" applyFont="1" applyBorder="1" applyAlignment="1">
      <alignment horizontal="center"/>
      <protection/>
    </xf>
    <xf numFmtId="0" fontId="35" fillId="0" borderId="92" xfId="0" applyFont="1" applyBorder="1" applyAlignment="1">
      <alignment horizontal="center" vertical="top" wrapText="1"/>
    </xf>
    <xf numFmtId="0" fontId="34" fillId="0" borderId="91" xfId="0" applyFont="1" applyBorder="1" applyAlignment="1">
      <alignment vertical="top" wrapText="1"/>
    </xf>
    <xf numFmtId="0" fontId="34" fillId="0" borderId="92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5" fillId="0" borderId="91" xfId="0" applyFont="1" applyBorder="1" applyAlignment="1">
      <alignment vertical="top" wrapText="1"/>
    </xf>
    <xf numFmtId="0" fontId="35" fillId="0" borderId="92" xfId="0" applyFont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4" fillId="0" borderId="26" xfId="0" applyFont="1" applyBorder="1" applyAlignment="1">
      <alignment vertical="top" wrapText="1"/>
    </xf>
    <xf numFmtId="0" fontId="34" fillId="0" borderId="72" xfId="0" applyFont="1" applyBorder="1" applyAlignment="1">
      <alignment vertical="top" wrapText="1"/>
    </xf>
    <xf numFmtId="0" fontId="34" fillId="0" borderId="27" xfId="0" applyFont="1" applyBorder="1" applyAlignment="1">
      <alignment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24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wrapText="1"/>
    </xf>
    <xf numFmtId="0" fontId="38" fillId="0" borderId="10" xfId="0" applyNumberFormat="1" applyFont="1" applyBorder="1" applyAlignment="1">
      <alignment/>
    </xf>
    <xf numFmtId="0" fontId="38" fillId="0" borderId="17" xfId="0" applyFont="1" applyFill="1" applyBorder="1" applyAlignment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4" fontId="48" fillId="0" borderId="16" xfId="0" applyNumberFormat="1" applyFont="1" applyFill="1" applyBorder="1" applyAlignment="1">
      <alignment horizontal="center"/>
    </xf>
    <xf numFmtId="4" fontId="48" fillId="0" borderId="85" xfId="0" applyNumberFormat="1" applyFont="1" applyFill="1" applyBorder="1" applyAlignment="1">
      <alignment horizontal="center"/>
    </xf>
    <xf numFmtId="4" fontId="48" fillId="0" borderId="52" xfId="0" applyNumberFormat="1" applyFont="1" applyFill="1" applyBorder="1" applyAlignment="1">
      <alignment horizontal="center"/>
    </xf>
    <xf numFmtId="4" fontId="48" fillId="0" borderId="14" xfId="0" applyNumberFormat="1" applyFont="1" applyFill="1" applyBorder="1" applyAlignment="1">
      <alignment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6" xfId="53"/>
    <cellStyle name="Normalny 2" xfId="54"/>
    <cellStyle name="Normalny 3" xfId="55"/>
    <cellStyle name="Normalny 4" xfId="56"/>
    <cellStyle name="Normalny 5" xfId="57"/>
    <cellStyle name="Normalny 6" xfId="58"/>
    <cellStyle name="Normalny 7" xfId="59"/>
    <cellStyle name="Normalny 9" xfId="60"/>
    <cellStyle name="Normalny_Zeszyt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16" xfId="72"/>
    <cellStyle name="Walutowy 2" xfId="73"/>
    <cellStyle name="Walutowy 9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" name="AutoShape 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" name="AutoShape 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" name="AutoShape 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" name="AutoShape 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" name="AutoShape 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" name="AutoShape 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" name="AutoShape 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" name="AutoShape 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" name="AutoShape 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" name="AutoShape 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" name="AutoShape 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" name="AutoShape 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" name="AutoShape 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" name="AutoShape 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" name="AutoShape 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" name="AutoShape 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" name="AutoShape 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" name="AutoShape 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" name="AutoShape 1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" name="AutoShape 1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" name="AutoShape 1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" name="AutoShape 1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" name="AutoShape 1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" name="AutoShape 1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" name="AutoShape 1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" name="AutoShape 1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" name="AutoShape 1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" name="AutoShape 1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" name="AutoShape 1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" name="AutoShape 1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" name="AutoShape 1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" name="AutoShape 1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" name="AutoShape 1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" name="AutoShape 1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" name="AutoShape 1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" name="AutoShape 1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" name="AutoShape 1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" name="AutoShape 1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" name="AutoShape 1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" name="AutoShape 1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" name="AutoShape 1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" name="AutoShape 1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" name="AutoShape 1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" name="AutoShape 1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" name="AutoShape 1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" name="AutoShape 1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" name="AutoShape 1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" name="AutoShape 1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" name="AutoShape 1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" name="AutoShape 1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" name="AutoShape 1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" name="AutoShape 1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" name="AutoShape 1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" name="AutoShape 1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" name="AutoShape 1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" name="AutoShape 1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" name="AutoShape 1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" name="AutoShape 18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" name="AutoShape 1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" name="AutoShape 1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" name="AutoShape 1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" name="AutoShape 1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" name="AutoShape 1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" name="AutoShape 1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" name="AutoShape 1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" name="AutoShape 1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" name="AutoShape 2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" name="AutoShape 2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" name="AutoShape 2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1" name="AutoShape 2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2" name="AutoShape 2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3" name="AutoShape 2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4" name="AutoShape 2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5" name="AutoShape 2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6" name="AutoShape 2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7" name="AutoShape 2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8" name="AutoShape 2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9" name="AutoShape 2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0" name="AutoShape 2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1" name="AutoShape 2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2" name="AutoShape 2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3" name="AutoShape 2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4" name="AutoShape 2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5" name="AutoShape 2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6" name="AutoShape 2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7" name="AutoShape 2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8" name="AutoShape 2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99" name="AutoShape 2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0" name="AutoShape 2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1" name="AutoShape 2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2" name="AutoShape 2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3" name="AutoShape 2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4" name="AutoShape 2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5" name="AutoShape 2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6" name="AutoShape 2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7" name="AutoShape 2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8" name="AutoShape 2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09" name="AutoShape 2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0" name="AutoShape 2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1" name="AutoShape 2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2" name="AutoShape 2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3" name="AutoShape 2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4" name="AutoShape 2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5" name="AutoShape 2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6" name="AutoShape 2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7" name="AutoShape 2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8" name="AutoShape 2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19" name="AutoShape 2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0" name="AutoShape 2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1" name="AutoShape 2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2" name="AutoShape 2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3" name="AutoShape 2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4" name="AutoShape 2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5" name="AutoShape 2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6" name="AutoShape 2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8" name="AutoShape 2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0" name="AutoShape 2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1" name="AutoShape 2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2" name="AutoShape 2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3" name="AutoShape 2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4" name="AutoShape 2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5" name="AutoShape 2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6" name="AutoShape 2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7" name="AutoShape 2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8" name="AutoShape 2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39" name="AutoShape 2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0" name="AutoShape 2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1" name="AutoShape 2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2" name="AutoShape 2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3" name="AutoShape 2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4" name="AutoShape 2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5" name="AutoShape 2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6" name="AutoShape 2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7" name="AutoShape 2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8" name="AutoShape 2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49" name="AutoShape 2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0" name="AutoShape 2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1" name="AutoShape 2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2" name="AutoShape 2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3" name="AutoShape 2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4" name="AutoShape 2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5" name="AutoShape 2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6" name="AutoShape 2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7" name="AutoShape 2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8" name="AutoShape 2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59" name="AutoShape 2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0" name="AutoShape 2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1" name="AutoShape 2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2" name="AutoShape 2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3" name="AutoShape 28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4" name="AutoShape 2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5" name="AutoShape 2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6" name="AutoShape 2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7" name="AutoShape 2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8" name="AutoShape 2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69" name="AutoShape 2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0" name="AutoShape 2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1" name="AutoShape 2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2" name="AutoShape 2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3" name="AutoShape 2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4" name="AutoShape 3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5" name="AutoShape 3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6" name="AutoShape 3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7" name="AutoShape 3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8" name="AutoShape 3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79" name="AutoShape 3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0" name="AutoShape 3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1" name="AutoShape 3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2" name="AutoShape 3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3" name="AutoShape 3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4" name="AutoShape 3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5" name="AutoShape 3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6" name="AutoShape 3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7" name="AutoShape 3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8" name="AutoShape 3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9" name="AutoShape 3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0" name="AutoShape 3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1" name="AutoShape 3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2" name="AutoShape 3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3" name="AutoShape 3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4" name="AutoShape 3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5" name="AutoShape 3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6" name="AutoShape 3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7" name="AutoShape 3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8" name="AutoShape 3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9" name="AutoShape 3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0" name="AutoShape 3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1" name="AutoShape 3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2" name="AutoShape 3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3" name="AutoShape 3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4" name="AutoShape 3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5" name="AutoShape 3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6" name="AutoShape 3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7" name="AutoShape 3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8" name="AutoShape 3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9" name="AutoShape 3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0" name="AutoShape 3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1" name="AutoShape 3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2" name="AutoShape 3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3" name="AutoShape 3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4" name="AutoShape 3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5" name="AutoShape 3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6" name="AutoShape 3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7" name="AutoShape 3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8" name="AutoShape 3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9" name="AutoShape 3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0" name="AutoShape 3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1" name="AutoShape 3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2" name="AutoShape 3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3" name="AutoShape 3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4" name="AutoShape 3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5" name="AutoShape 3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6" name="AutoShape 3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7" name="AutoShape 3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8" name="AutoShape 3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9" name="AutoShape 3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0" name="AutoShape 3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1" name="AutoShape 3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2" name="AutoShape 3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3" name="AutoShape 3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4" name="AutoShape 3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5" name="AutoShape 3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6" name="AutoShape 3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7" name="AutoShape 4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8" name="AutoShape 4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9" name="AutoShape 4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0" name="AutoShape 4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1" name="AutoShape 4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2" name="AutoShape 4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3" name="AutoShape 4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4" name="AutoShape 4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5" name="AutoShape 4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6" name="AutoShape 4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7" name="AutoShape 4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8" name="AutoShape 4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9" name="AutoShape 4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0" name="AutoShape 4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1" name="AutoShape 4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2" name="AutoShape 4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3" name="AutoShape 4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4" name="AutoShape 4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5" name="AutoShape 4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6" name="AutoShape 4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7" name="AutoShape 4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8" name="AutoShape 4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9" name="AutoShape 4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0" name="AutoShape 4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1" name="AutoShape 4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2" name="AutoShape 4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3" name="AutoShape 4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4" name="AutoShape 4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5" name="AutoShape 4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6" name="AutoShape 4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7" name="AutoShape 4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8" name="AutoShape 4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9" name="AutoShape 4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0" name="AutoShape 4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1" name="AutoShape 4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2" name="AutoShape 4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3" name="AutoShape 4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4" name="AutoShape 4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5" name="AutoShape 4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6" name="AutoShape 4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7" name="AutoShape 4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8" name="AutoShape 4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9" name="AutoShape 4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0" name="AutoShape 4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1" name="AutoShape 4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2" name="AutoShape 4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3" name="AutoShape 4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4" name="AutoShape 4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5" name="AutoShape 4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6" name="AutoShape 4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7" name="AutoShape 4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8" name="AutoShape 4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9" name="AutoShape 4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0" name="AutoShape 4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1" name="AutoShape 4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2" name="AutoShape 4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3" name="AutoShape 4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4" name="AutoShape 4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5" name="AutoShape 4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6" name="AutoShape 4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7" name="AutoShape 4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8" name="AutoShape 4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9" name="AutoShape 4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0" name="AutoShape 4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1" name="AutoShape 4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2" name="AutoShape 4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3" name="AutoShape 4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4" name="AutoShape 4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5" name="AutoShape 4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6" name="AutoShape 4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7" name="AutoShape 4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8" name="AutoShape 4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9" name="AutoShape 4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0" name="AutoShape 4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1" name="AutoShape 4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2" name="AutoShape 4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3" name="AutoShape 4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4" name="AutoShape 4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5" name="AutoShape 4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6" name="AutoShape 4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7" name="AutoShape 4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8" name="AutoShape 4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9" name="AutoShape 4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0" name="AutoShape 4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1" name="AutoShape 4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2" name="AutoShape 48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3" name="AutoShape 4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4" name="AutoShape 4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5" name="AutoShape 4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6" name="AutoShape 4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7" name="AutoShape 4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8" name="AutoShape 4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9" name="AutoShape 4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0" name="AutoShape 4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1" name="AutoShape 4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2" name="AutoShape 5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3" name="AutoShape 5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4" name="AutoShape 5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5" name="AutoShape 5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6" name="AutoShape 5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7" name="AutoShape 5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8" name="AutoShape 5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9" name="AutoShape 5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0" name="AutoShape 5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1" name="AutoShape 5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2" name="AutoShape 5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3" name="AutoShape 5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4" name="AutoShape 5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5" name="AutoShape 5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6" name="AutoShape 5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7" name="AutoShape 5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8" name="AutoShape 5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9" name="AutoShape 5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0" name="AutoShape 5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1" name="AutoShape 5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2" name="AutoShape 5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3" name="AutoShape 5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4" name="AutoShape 5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5" name="AutoShape 5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6" name="AutoShape 5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7" name="AutoShape 5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8" name="AutoShape 5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9" name="AutoShape 5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0" name="AutoShape 5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1" name="AutoShape 5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2" name="AutoShape 5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3" name="AutoShape 5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4" name="AutoShape 5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5" name="AutoShape 5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6" name="AutoShape 5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7" name="AutoShape 5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8" name="AutoShape 5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9" name="AutoShape 5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0" name="AutoShape 5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1" name="AutoShape 5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2" name="AutoShape 5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3" name="AutoShape 5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4" name="AutoShape 5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5" name="AutoShape 5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6" name="AutoShape 5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7" name="AutoShape 5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8" name="AutoShape 5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9" name="AutoShape 5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0" name="AutoShape 5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1" name="AutoShape 5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2" name="AutoShape 5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3" name="AutoShape 5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4" name="AutoShape 5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5" name="AutoShape 5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6" name="AutoShape 5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7" name="AutoShape 5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8" name="AutoShape 5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9" name="AutoShape 5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0" name="AutoShape 5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1" name="AutoShape 5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2" name="AutoShape 5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3" name="AutoShape 5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4" name="AutoShape 5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5" name="AutoShape 5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6" name="AutoShape 5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7" name="AutoShape 5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8" name="AutoShape 5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9" name="AutoShape 5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0" name="AutoShape 5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1" name="AutoShape 5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2" name="AutoShape 5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3" name="AutoShape 5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4" name="AutoShape 5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5" name="AutoShape 5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6" name="AutoShape 5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7" name="AutoShape 5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8" name="AutoShape 5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9" name="AutoShape 5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0" name="AutoShape 5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1" name="AutoShape 5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2" name="AutoShape 5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3" name="AutoShape 5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4" name="AutoShape 5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5" name="AutoShape 5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6" name="AutoShape 5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7" name="AutoShape 58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8" name="AutoShape 5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9" name="AutoShape 5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0" name="AutoShape 5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1" name="AutoShape 5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2" name="AutoShape 5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3" name="AutoShape 5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4" name="AutoShape 5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5" name="AutoShape 5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6" name="AutoShape 5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7" name="AutoShape 6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8" name="AutoShape 6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29" name="AutoShape 6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0" name="AutoShape 6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1" name="AutoShape 6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2" name="AutoShape 6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3" name="AutoShape 6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4" name="AutoShape 6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5" name="AutoShape 6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6" name="AutoShape 6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7" name="AutoShape 6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8" name="AutoShape 6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39" name="AutoShape 6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0" name="AutoShape 6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1" name="AutoShape 6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2" name="AutoShape 6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3" name="AutoShape 6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4" name="AutoShape 6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5" name="AutoShape 6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6" name="AutoShape 6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7" name="AutoShape 6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8" name="AutoShape 6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49" name="AutoShape 6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0" name="AutoShape 6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1" name="AutoShape 6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2" name="AutoShape 6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3" name="AutoShape 6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4" name="AutoShape 6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5" name="AutoShape 6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6" name="AutoShape 6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7" name="AutoShape 6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8" name="AutoShape 6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59" name="AutoShape 6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0" name="AutoShape 6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1" name="AutoShape 6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2" name="AutoShape 6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3" name="AutoShape 6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4" name="AutoShape 6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5" name="AutoShape 6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6" name="AutoShape 6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7" name="AutoShape 6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8" name="AutoShape 6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69" name="AutoShape 6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0" name="AutoShape 6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1" name="AutoShape 6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2" name="AutoShape 6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3" name="AutoShape 6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4" name="AutoShape 6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5" name="AutoShape 6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6" name="AutoShape 6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7" name="AutoShape 6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8" name="AutoShape 6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79" name="AutoShape 6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0" name="AutoShape 6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1" name="AutoShape 6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2" name="AutoShape 6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3" name="AutoShape 6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4" name="AutoShape 6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5" name="AutoShape 6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6" name="AutoShape 6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7" name="AutoShape 6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8" name="AutoShape 6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89" name="AutoShape 6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0" name="AutoShape 6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1" name="AutoShape 6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2" name="AutoShape 6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3" name="AutoShape 6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4" name="AutoShape 6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5" name="AutoShape 6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6" name="AutoShape 6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7" name="AutoShape 6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8" name="AutoShape 6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99" name="AutoShape 6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0" name="AutoShape 6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1" name="AutoShape 6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2" name="AutoShape 6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3" name="AutoShape 6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4" name="AutoShape 6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5" name="AutoShape 6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6" name="AutoShape 6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7" name="AutoShape 6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8" name="AutoShape 6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09" name="AutoShape 6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0" name="AutoShape 6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1" name="AutoShape 6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2" name="AutoShape 6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3" name="AutoShape 6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4" name="AutoShape 6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5" name="AutoShape 6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6" name="AutoShape 6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7" name="AutoShape 6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8" name="AutoShape 6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19" name="AutoShape 6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0" name="AutoShape 6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1" name="AutoShape 6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2" name="AutoShape 6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3" name="AutoShape 7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4" name="AutoShape 7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5" name="AutoShape 7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6" name="AutoShape 7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7" name="AutoShape 7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8" name="AutoShape 7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29" name="AutoShape 7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0" name="AutoShape 7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1" name="AutoShape 7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2" name="AutoShape 7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3" name="AutoShape 7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4" name="AutoShape 7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5" name="AutoShape 7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6" name="AutoShape 7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7" name="AutoShape 7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8" name="AutoShape 7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39" name="AutoShape 7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0" name="AutoShape 7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1" name="AutoShape 7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2" name="AutoShape 7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3" name="AutoShape 7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4" name="AutoShape 7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5" name="AutoShape 7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6" name="AutoShape 7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7" name="AutoShape 7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8" name="AutoShape 7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49" name="AutoShape 7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0" name="AutoShape 7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1" name="AutoShape 7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2" name="AutoShape 7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3" name="AutoShape 7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4" name="AutoShape 7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5" name="AutoShape 7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6" name="AutoShape 7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7" name="AutoShape 7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8" name="AutoShape 7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59" name="AutoShape 7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0" name="AutoShape 7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1" name="AutoShape 7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2" name="AutoShape 7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3" name="AutoShape 7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4" name="AutoShape 7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5" name="AutoShape 7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6" name="AutoShape 7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7" name="AutoShape 7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8" name="AutoShape 7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69" name="AutoShape 7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0" name="AutoShape 7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1" name="AutoShape 7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2" name="AutoShape 7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3" name="AutoShape 7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4" name="AutoShape 7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5" name="AutoShape 7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6" name="AutoShape 7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7" name="AutoShape 7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8" name="AutoShape 7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79" name="AutoShape 7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0" name="AutoShape 7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1" name="AutoShape 7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2" name="AutoShape 7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3" name="AutoShape 7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4" name="AutoShape 7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5" name="AutoShape 7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6" name="AutoShape 7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7" name="AutoShape 7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8" name="AutoShape 7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89" name="AutoShape 7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0" name="AutoShape 7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1" name="AutoShape 7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2" name="AutoShape 7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3" name="AutoShape 7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4" name="AutoShape 7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5" name="AutoShape 7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6" name="AutoShape 7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7" name="AutoShape 7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8" name="AutoShape 7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599" name="AutoShape 7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0" name="AutoShape 7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1" name="AutoShape 7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2" name="AutoShape 7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3" name="AutoShape 7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4" name="AutoShape 7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5" name="AutoShape 7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6" name="AutoShape 7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7" name="AutoShape 7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8" name="AutoShape 7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09" name="AutoShape 7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0" name="AutoShape 7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1" name="AutoShape 7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2" name="AutoShape 78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3" name="AutoShape 7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4" name="AutoShape 7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5" name="AutoShape 7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6" name="AutoShape 7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7" name="AutoShape 7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8" name="AutoShape 7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19" name="AutoShape 7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0" name="AutoShape 7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1" name="AutoShape 8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2" name="AutoShape 8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3" name="AutoShape 8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4" name="AutoShape 8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5" name="AutoShape 8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6" name="AutoShape 8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7" name="AutoShape 8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8" name="AutoShape 8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29" name="AutoShape 8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0" name="AutoShape 8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1" name="AutoShape 8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2" name="AutoShape 8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3" name="AutoShape 8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4" name="AutoShape 8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5" name="AutoShape 8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6" name="AutoShape 8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7" name="AutoShape 8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8" name="AutoShape 8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39" name="AutoShape 8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0" name="AutoShape 8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1" name="AutoShape 8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2" name="AutoShape 8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3" name="AutoShape 8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4" name="AutoShape 8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5" name="AutoShape 8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6" name="AutoShape 8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7" name="AutoShape 8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8" name="AutoShape 8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49" name="AutoShape 8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0" name="AutoShape 8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1" name="AutoShape 8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2" name="AutoShape 8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3" name="AutoShape 8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4" name="AutoShape 8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5" name="AutoShape 8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6" name="AutoShape 8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7" name="AutoShape 8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8" name="AutoShape 8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59" name="AutoShape 8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0" name="AutoShape 8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1" name="AutoShape 8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2" name="AutoShape 8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3" name="AutoShape 8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4" name="AutoShape 8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5" name="AutoShape 8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6" name="AutoShape 8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7" name="AutoShape 8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8" name="AutoShape 8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69" name="AutoShape 8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0" name="AutoShape 8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1" name="AutoShape 8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2" name="AutoShape 8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3" name="AutoShape 8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4" name="AutoShape 8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5" name="AutoShape 8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6" name="AutoShape 8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7" name="AutoShape 8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8" name="AutoShape 8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79" name="AutoShape 8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0" name="AutoShape 8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1" name="AutoShape 8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2" name="AutoShape 8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3" name="AutoShape 8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4" name="AutoShape 8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5" name="AutoShape 8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6" name="AutoShape 8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7" name="AutoShape 8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8" name="AutoShape 8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89" name="AutoShape 8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0" name="AutoShape 8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1" name="AutoShape 87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2" name="AutoShape 8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3" name="AutoShape 8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4" name="AutoShape 8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5" name="AutoShape 8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6" name="AutoShape 8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7" name="AutoShape 8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8" name="AutoShape 88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699" name="AutoShape 88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0" name="AutoShape 88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1" name="AutoShape 88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2" name="AutoShape 88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3" name="AutoShape 88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4" name="AutoShape 88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5" name="AutoShape 88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6" name="AutoShape 89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7" name="AutoShape 89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8" name="AutoShape 89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09" name="AutoShape 89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0" name="AutoShape 89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1" name="AutoShape 89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2" name="AutoShape 89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3" name="AutoShape 89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4" name="AutoShape 89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5" name="AutoShape 89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6" name="AutoShape 90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7" name="AutoShape 90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8" name="AutoShape 90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19" name="AutoShape 9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0" name="AutoShape 9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1" name="AutoShape 90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2" name="AutoShape 90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3" name="AutoShape 90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4" name="AutoShape 90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5" name="AutoShape 90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6" name="AutoShape 91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7" name="AutoShape 91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8" name="AutoShape 91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29" name="AutoShape 91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0" name="AutoShape 91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1" name="AutoShape 91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2" name="AutoShape 91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3" name="AutoShape 91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4" name="AutoShape 91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5" name="AutoShape 91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6" name="AutoShape 92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7" name="AutoShape 92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8" name="AutoShape 92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39" name="AutoShape 92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0" name="AutoShape 92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1" name="AutoShape 92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2" name="AutoShape 92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3" name="AutoShape 92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4" name="AutoShape 92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5" name="AutoShape 92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6" name="AutoShape 93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7" name="AutoShape 93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8" name="AutoShape 93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49" name="AutoShape 93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0" name="AutoShape 93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1" name="AutoShape 93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2" name="AutoShape 93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3" name="AutoShape 93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0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4" name="AutoShape 93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5" name="AutoShape 93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6" name="AutoShape 94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7" name="AutoShape 94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8" name="AutoShape 94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59" name="AutoShape 94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0" name="AutoShape 94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1" name="AutoShape 94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2" name="AutoShape 94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3" name="AutoShape 94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4" name="AutoShape 94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5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5" name="AutoShape 94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7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6" name="AutoShape 95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7" name="AutoShape 95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8" name="AutoShape 95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69" name="AutoShape 95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0" name="AutoShape 95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1" name="AutoShape 95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2" name="AutoShape 956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3" name="AutoShape 95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4" name="AutoShape 958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9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5" name="AutoShape 95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6" name="AutoShape 96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7" name="AutoShape 961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8" name="AutoShape 96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9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79" name="AutoShape 96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0" name="AutoShape 96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1" name="AutoShape 9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2" name="AutoShape 96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3" name="AutoShape 9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4" name="AutoShape 9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5" name="AutoShape 9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6" name="AutoShape 9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7" name="AutoShape 9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8" name="AutoShape 9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89" name="AutoShape 9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0" name="AutoShape 117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1" name="AutoShape 1179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4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2" name="AutoShape 11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3" name="AutoShape 1765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7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4" name="AutoShape 1767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1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5" name="AutoShape 1768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6" name="AutoShape 1769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7" name="AutoShape 1770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5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8" name="AutoShape 177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99" name="AutoShape 1772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0" name="AutoShape 1773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1" name="AutoShape 1774"/>
        <xdr:cNvSpPr>
          <a:spLocks/>
        </xdr:cNvSpPr>
      </xdr:nvSpPr>
      <xdr:spPr>
        <a:xfrm>
          <a:off x="2762250" y="84324825"/>
          <a:ext cx="0" cy="0"/>
        </a:xfrm>
        <a:prstGeom prst="rightBrace">
          <a:avLst>
            <a:gd name="adj1" fmla="val -2147483648"/>
            <a:gd name="adj2" fmla="val -1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2" name="AutoShape 1776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3" name="AutoShape 1777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4" name="AutoShape 1780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5" name="AutoShape 1781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6" name="AutoShape 1803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07" name="AutoShape 1804"/>
        <xdr:cNvSpPr>
          <a:spLocks/>
        </xdr:cNvSpPr>
      </xdr:nvSpPr>
      <xdr:spPr>
        <a:xfrm>
          <a:off x="2762250" y="843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view="pageBreakPreview" zoomScale="75" zoomScaleSheetLayoutView="75" zoomScalePageLayoutView="0" workbookViewId="0" topLeftCell="A10">
      <selection activeCell="B4" sqref="B4"/>
    </sheetView>
  </sheetViews>
  <sheetFormatPr defaultColWidth="9.140625" defaultRowHeight="15"/>
  <cols>
    <col min="1" max="1" width="10.28125" style="508" customWidth="1"/>
    <col min="2" max="2" width="31.140625" style="192" customWidth="1"/>
    <col min="3" max="3" width="17.7109375" style="237" customWidth="1"/>
    <col min="4" max="4" width="66.57421875" style="192" bestFit="1" customWidth="1"/>
    <col min="5" max="5" width="26.421875" style="192" customWidth="1"/>
    <col min="6" max="6" width="16.28125" style="192" customWidth="1"/>
    <col min="7" max="7" width="10.57421875" style="192" customWidth="1"/>
    <col min="8" max="8" width="18.140625" style="192" customWidth="1"/>
    <col min="9" max="9" width="12.421875" style="192" customWidth="1"/>
    <col min="10" max="10" width="12.140625" style="192" customWidth="1"/>
    <col min="11" max="11" width="10.28125" style="192" customWidth="1"/>
    <col min="12" max="12" width="14.8515625" style="192" customWidth="1"/>
    <col min="13" max="13" width="13.00390625" style="192" customWidth="1"/>
    <col min="14" max="17" width="31.8515625" style="192" customWidth="1"/>
    <col min="18" max="18" width="0.42578125" style="192" customWidth="1"/>
    <col min="19" max="19" width="9.140625" style="192" hidden="1" customWidth="1"/>
    <col min="20" max="16384" width="9.140625" style="192" customWidth="1"/>
  </cols>
  <sheetData>
    <row r="1" ht="15.75">
      <c r="B1" s="194" t="s">
        <v>2479</v>
      </c>
    </row>
    <row r="2" spans="1:17" ht="15.75" customHeight="1">
      <c r="A2" s="722" t="s">
        <v>1606</v>
      </c>
      <c r="B2" s="721" t="s">
        <v>1607</v>
      </c>
      <c r="C2" s="723" t="s">
        <v>1221</v>
      </c>
      <c r="D2" s="721" t="s">
        <v>1608</v>
      </c>
      <c r="E2" s="721" t="s">
        <v>1609</v>
      </c>
      <c r="F2" s="195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35.25" customHeight="1">
      <c r="A3" s="722"/>
      <c r="B3" s="721"/>
      <c r="C3" s="723"/>
      <c r="D3" s="721"/>
      <c r="E3" s="721"/>
      <c r="F3" s="195" t="s">
        <v>1797</v>
      </c>
      <c r="G3" s="470" t="s">
        <v>1798</v>
      </c>
      <c r="H3" s="195" t="s">
        <v>1799</v>
      </c>
      <c r="I3" s="195" t="s">
        <v>1800</v>
      </c>
      <c r="J3" s="195" t="s">
        <v>1804</v>
      </c>
      <c r="K3" s="195" t="s">
        <v>1522</v>
      </c>
      <c r="L3" s="206" t="s">
        <v>808</v>
      </c>
      <c r="M3" s="249"/>
      <c r="N3" s="249"/>
      <c r="O3" s="249"/>
      <c r="P3" s="249"/>
      <c r="Q3" s="249"/>
    </row>
    <row r="4" spans="1:17" ht="144" customHeight="1">
      <c r="A4" s="509">
        <v>1</v>
      </c>
      <c r="B4" s="189" t="s">
        <v>695</v>
      </c>
      <c r="C4" s="234">
        <v>1136448.38</v>
      </c>
      <c r="D4" s="471" t="s">
        <v>1205</v>
      </c>
      <c r="E4" s="189" t="s">
        <v>709</v>
      </c>
      <c r="F4" s="264" t="s">
        <v>703</v>
      </c>
      <c r="G4" s="201" t="s">
        <v>647</v>
      </c>
      <c r="H4" s="510" t="s">
        <v>1819</v>
      </c>
      <c r="I4" s="510" t="s">
        <v>1825</v>
      </c>
      <c r="J4" s="510">
        <v>1</v>
      </c>
      <c r="K4" s="510" t="s">
        <v>707</v>
      </c>
      <c r="L4" s="511" t="s">
        <v>708</v>
      </c>
      <c r="M4" s="512"/>
      <c r="N4" s="512"/>
      <c r="O4" s="512"/>
      <c r="P4" s="512"/>
      <c r="Q4" s="512"/>
    </row>
    <row r="5" spans="1:17" ht="144" customHeight="1">
      <c r="A5" s="509">
        <v>2</v>
      </c>
      <c r="B5" s="189" t="s">
        <v>1617</v>
      </c>
      <c r="C5" s="234">
        <v>5518914.45</v>
      </c>
      <c r="D5" s="471" t="s">
        <v>1618</v>
      </c>
      <c r="E5" s="189" t="s">
        <v>1600</v>
      </c>
      <c r="F5" s="264" t="s">
        <v>704</v>
      </c>
      <c r="G5" s="513" t="s">
        <v>647</v>
      </c>
      <c r="H5" s="264" t="s">
        <v>1819</v>
      </c>
      <c r="I5" s="264" t="s">
        <v>705</v>
      </c>
      <c r="J5" s="264">
        <v>3</v>
      </c>
      <c r="K5" s="264" t="s">
        <v>708</v>
      </c>
      <c r="L5" s="511" t="s">
        <v>708</v>
      </c>
      <c r="M5" s="512"/>
      <c r="N5" s="512"/>
      <c r="O5" s="512"/>
      <c r="P5" s="512"/>
      <c r="Q5" s="512"/>
    </row>
    <row r="6" spans="1:17" ht="44.25" customHeight="1">
      <c r="A6" s="509">
        <v>3</v>
      </c>
      <c r="B6" s="189" t="s">
        <v>696</v>
      </c>
      <c r="C6" s="234">
        <v>200000</v>
      </c>
      <c r="D6" s="472" t="s">
        <v>2311</v>
      </c>
      <c r="E6" s="189" t="s">
        <v>915</v>
      </c>
      <c r="F6" s="264">
        <v>1984</v>
      </c>
      <c r="G6" s="513" t="s">
        <v>706</v>
      </c>
      <c r="H6" s="264" t="s">
        <v>706</v>
      </c>
      <c r="I6" s="264" t="s">
        <v>1836</v>
      </c>
      <c r="J6" s="264">
        <v>2</v>
      </c>
      <c r="K6" s="264" t="s">
        <v>707</v>
      </c>
      <c r="L6" s="511" t="s">
        <v>708</v>
      </c>
      <c r="M6" s="512"/>
      <c r="N6" s="512"/>
      <c r="O6" s="512"/>
      <c r="P6" s="512"/>
      <c r="Q6" s="512"/>
    </row>
    <row r="7" spans="1:17" ht="36.75" customHeight="1">
      <c r="A7" s="509">
        <v>4</v>
      </c>
      <c r="B7" s="189" t="s">
        <v>697</v>
      </c>
      <c r="C7" s="234">
        <v>77700</v>
      </c>
      <c r="D7" s="472"/>
      <c r="E7" s="189" t="s">
        <v>916</v>
      </c>
      <c r="F7" s="264">
        <v>1974</v>
      </c>
      <c r="G7" s="513" t="s">
        <v>706</v>
      </c>
      <c r="H7" s="264" t="s">
        <v>706</v>
      </c>
      <c r="I7" s="264" t="s">
        <v>1825</v>
      </c>
      <c r="J7" s="264">
        <v>1</v>
      </c>
      <c r="K7" s="264" t="s">
        <v>707</v>
      </c>
      <c r="L7" s="511" t="s">
        <v>708</v>
      </c>
      <c r="M7" s="512"/>
      <c r="N7" s="512"/>
      <c r="O7" s="512"/>
      <c r="P7" s="512"/>
      <c r="Q7" s="512"/>
    </row>
    <row r="8" spans="1:17" ht="24" customHeight="1">
      <c r="A8" s="509">
        <v>5</v>
      </c>
      <c r="B8" s="189" t="s">
        <v>698</v>
      </c>
      <c r="C8" s="234">
        <v>41678</v>
      </c>
      <c r="D8" s="472"/>
      <c r="E8" s="189" t="s">
        <v>917</v>
      </c>
      <c r="F8" s="264">
        <v>1900</v>
      </c>
      <c r="G8" s="513" t="s">
        <v>706</v>
      </c>
      <c r="H8" s="264" t="s">
        <v>706</v>
      </c>
      <c r="I8" s="264" t="s">
        <v>1825</v>
      </c>
      <c r="J8" s="264">
        <v>1</v>
      </c>
      <c r="K8" s="264" t="s">
        <v>707</v>
      </c>
      <c r="L8" s="511" t="s">
        <v>708</v>
      </c>
      <c r="M8" s="512"/>
      <c r="N8" s="512"/>
      <c r="O8" s="512"/>
      <c r="P8" s="512"/>
      <c r="Q8" s="512"/>
    </row>
    <row r="9" spans="1:17" ht="38.25" customHeight="1">
      <c r="A9" s="509">
        <v>6</v>
      </c>
      <c r="B9" s="189" t="s">
        <v>699</v>
      </c>
      <c r="C9" s="234">
        <v>120600</v>
      </c>
      <c r="D9" s="473" t="s">
        <v>1524</v>
      </c>
      <c r="E9" s="189" t="s">
        <v>710</v>
      </c>
      <c r="F9" s="264">
        <v>1939</v>
      </c>
      <c r="G9" s="513" t="s">
        <v>647</v>
      </c>
      <c r="H9" s="264" t="s">
        <v>1819</v>
      </c>
      <c r="I9" s="264" t="s">
        <v>1825</v>
      </c>
      <c r="J9" s="264">
        <v>2</v>
      </c>
      <c r="K9" s="264" t="s">
        <v>707</v>
      </c>
      <c r="L9" s="511" t="s">
        <v>708</v>
      </c>
      <c r="M9" s="512"/>
      <c r="N9" s="512"/>
      <c r="O9" s="512"/>
      <c r="P9" s="512"/>
      <c r="Q9" s="512"/>
    </row>
    <row r="10" spans="1:17" ht="24" customHeight="1">
      <c r="A10" s="509">
        <v>7</v>
      </c>
      <c r="B10" s="189" t="s">
        <v>700</v>
      </c>
      <c r="C10" s="234">
        <v>337768.46</v>
      </c>
      <c r="D10" s="472"/>
      <c r="E10" s="189" t="s">
        <v>711</v>
      </c>
      <c r="F10" s="264">
        <v>1970</v>
      </c>
      <c r="G10" s="513" t="s">
        <v>647</v>
      </c>
      <c r="H10" s="264" t="s">
        <v>1819</v>
      </c>
      <c r="I10" s="264" t="s">
        <v>1825</v>
      </c>
      <c r="J10" s="264">
        <v>2</v>
      </c>
      <c r="K10" s="264" t="s">
        <v>707</v>
      </c>
      <c r="L10" s="511" t="s">
        <v>708</v>
      </c>
      <c r="M10" s="512"/>
      <c r="N10" s="512"/>
      <c r="O10" s="512"/>
      <c r="P10" s="512"/>
      <c r="Q10" s="512"/>
    </row>
    <row r="11" spans="1:17" ht="24" customHeight="1">
      <c r="A11" s="509">
        <v>8</v>
      </c>
      <c r="B11" s="189" t="s">
        <v>701</v>
      </c>
      <c r="C11" s="234">
        <v>1712800</v>
      </c>
      <c r="D11" s="472"/>
      <c r="E11" s="189" t="s">
        <v>712</v>
      </c>
      <c r="F11" s="264">
        <v>1906</v>
      </c>
      <c r="G11" s="513" t="s">
        <v>1819</v>
      </c>
      <c r="H11" s="264" t="s">
        <v>1819</v>
      </c>
      <c r="I11" s="264" t="s">
        <v>1825</v>
      </c>
      <c r="J11" s="264">
        <v>1</v>
      </c>
      <c r="K11" s="264" t="s">
        <v>707</v>
      </c>
      <c r="L11" s="511" t="s">
        <v>708</v>
      </c>
      <c r="M11" s="512"/>
      <c r="N11" s="512"/>
      <c r="O11" s="512"/>
      <c r="P11" s="512"/>
      <c r="Q11" s="512"/>
    </row>
    <row r="12" spans="1:17" ht="24" customHeight="1">
      <c r="A12" s="509">
        <v>9</v>
      </c>
      <c r="B12" s="189" t="s">
        <v>702</v>
      </c>
      <c r="C12" s="234">
        <v>1338664.1</v>
      </c>
      <c r="D12" s="472"/>
      <c r="E12" s="189" t="s">
        <v>713</v>
      </c>
      <c r="F12" s="264">
        <v>2007</v>
      </c>
      <c r="G12" s="513" t="s">
        <v>647</v>
      </c>
      <c r="H12" s="264" t="s">
        <v>1819</v>
      </c>
      <c r="I12" s="264" t="s">
        <v>1825</v>
      </c>
      <c r="J12" s="264">
        <v>1</v>
      </c>
      <c r="K12" s="264" t="s">
        <v>707</v>
      </c>
      <c r="L12" s="511" t="s">
        <v>708</v>
      </c>
      <c r="M12" s="512"/>
      <c r="N12" s="512"/>
      <c r="O12" s="512"/>
      <c r="P12" s="512"/>
      <c r="Q12" s="512"/>
    </row>
    <row r="13" spans="1:17" ht="24" customHeight="1">
      <c r="A13" s="509">
        <v>10</v>
      </c>
      <c r="B13" s="189" t="s">
        <v>702</v>
      </c>
      <c r="C13" s="234">
        <v>72500</v>
      </c>
      <c r="D13" s="472"/>
      <c r="E13" s="189" t="s">
        <v>2270</v>
      </c>
      <c r="F13" s="264">
        <v>1970</v>
      </c>
      <c r="G13" s="201" t="s">
        <v>647</v>
      </c>
      <c r="H13" s="264" t="s">
        <v>1819</v>
      </c>
      <c r="I13" s="264" t="s">
        <v>1825</v>
      </c>
      <c r="J13" s="264">
        <v>1</v>
      </c>
      <c r="K13" s="264" t="s">
        <v>707</v>
      </c>
      <c r="L13" s="511" t="s">
        <v>708</v>
      </c>
      <c r="M13" s="512"/>
      <c r="N13" s="512"/>
      <c r="O13" s="512"/>
      <c r="P13" s="512"/>
      <c r="Q13" s="512"/>
    </row>
    <row r="14" spans="1:17" ht="24" customHeight="1">
      <c r="A14" s="509">
        <v>11</v>
      </c>
      <c r="B14" s="189" t="s">
        <v>918</v>
      </c>
      <c r="C14" s="234">
        <v>295951.86</v>
      </c>
      <c r="D14" s="472"/>
      <c r="E14" s="189" t="s">
        <v>919</v>
      </c>
      <c r="F14" s="264">
        <v>1979</v>
      </c>
      <c r="G14" s="201" t="s">
        <v>647</v>
      </c>
      <c r="H14" s="264" t="s">
        <v>1819</v>
      </c>
      <c r="I14" s="264" t="s">
        <v>1825</v>
      </c>
      <c r="J14" s="264">
        <v>1</v>
      </c>
      <c r="K14" s="264" t="s">
        <v>707</v>
      </c>
      <c r="L14" s="511" t="s">
        <v>708</v>
      </c>
      <c r="M14" s="512"/>
      <c r="N14" s="512"/>
      <c r="O14" s="512"/>
      <c r="P14" s="512"/>
      <c r="Q14" s="512"/>
    </row>
    <row r="15" spans="1:17" ht="24" customHeight="1">
      <c r="A15" s="509"/>
      <c r="B15" s="189" t="s">
        <v>759</v>
      </c>
      <c r="C15" s="209"/>
      <c r="D15" s="205">
        <f>SUM(C4:C14)</f>
        <v>10853025.249999998</v>
      </c>
      <c r="E15" s="189"/>
      <c r="F15" s="264"/>
      <c r="G15" s="201"/>
      <c r="H15" s="510"/>
      <c r="I15" s="510"/>
      <c r="J15" s="510"/>
      <c r="K15" s="510"/>
      <c r="L15" s="512"/>
      <c r="M15" s="512"/>
      <c r="N15" s="512"/>
      <c r="O15" s="512"/>
      <c r="P15" s="512"/>
      <c r="Q15" s="512"/>
    </row>
    <row r="16" spans="1:17" ht="24" customHeight="1">
      <c r="A16" s="509">
        <v>1</v>
      </c>
      <c r="B16" s="230" t="s">
        <v>714</v>
      </c>
      <c r="C16" s="474">
        <v>53639.92</v>
      </c>
      <c r="D16" s="230" t="s">
        <v>715</v>
      </c>
      <c r="E16" s="475" t="s">
        <v>716</v>
      </c>
      <c r="F16" s="230">
        <v>1924</v>
      </c>
      <c r="G16" s="476" t="s">
        <v>726</v>
      </c>
      <c r="H16" s="477" t="s">
        <v>727</v>
      </c>
      <c r="I16" s="477" t="s">
        <v>1825</v>
      </c>
      <c r="J16" s="477">
        <v>2</v>
      </c>
      <c r="K16" s="477" t="s">
        <v>707</v>
      </c>
      <c r="L16" s="511" t="s">
        <v>708</v>
      </c>
      <c r="M16" s="512"/>
      <c r="N16" s="512"/>
      <c r="O16" s="512"/>
      <c r="P16" s="512"/>
      <c r="Q16" s="512"/>
    </row>
    <row r="17" spans="1:17" ht="24" customHeight="1">
      <c r="A17" s="509">
        <v>2</v>
      </c>
      <c r="B17" s="230" t="s">
        <v>714</v>
      </c>
      <c r="C17" s="474">
        <v>32194.29</v>
      </c>
      <c r="D17" s="230" t="s">
        <v>715</v>
      </c>
      <c r="E17" s="475" t="s">
        <v>1619</v>
      </c>
      <c r="F17" s="230">
        <v>1898</v>
      </c>
      <c r="G17" s="476" t="s">
        <v>726</v>
      </c>
      <c r="H17" s="477" t="s">
        <v>727</v>
      </c>
      <c r="I17" s="477" t="s">
        <v>1825</v>
      </c>
      <c r="J17" s="477">
        <v>2</v>
      </c>
      <c r="K17" s="477" t="s">
        <v>707</v>
      </c>
      <c r="L17" s="511" t="s">
        <v>708</v>
      </c>
      <c r="M17" s="512"/>
      <c r="N17" s="512"/>
      <c r="O17" s="512"/>
      <c r="P17" s="512"/>
      <c r="Q17" s="512"/>
    </row>
    <row r="18" spans="1:17" ht="24" customHeight="1">
      <c r="A18" s="509">
        <v>3</v>
      </c>
      <c r="B18" s="230" t="s">
        <v>714</v>
      </c>
      <c r="C18" s="474">
        <v>52902.49</v>
      </c>
      <c r="D18" s="230" t="s">
        <v>715</v>
      </c>
      <c r="E18" s="475" t="s">
        <v>1620</v>
      </c>
      <c r="F18" s="230">
        <v>1961</v>
      </c>
      <c r="G18" s="476" t="s">
        <v>726</v>
      </c>
      <c r="H18" s="477" t="s">
        <v>727</v>
      </c>
      <c r="I18" s="477" t="s">
        <v>1825</v>
      </c>
      <c r="J18" s="477">
        <v>2</v>
      </c>
      <c r="K18" s="477" t="s">
        <v>707</v>
      </c>
      <c r="L18" s="511" t="s">
        <v>708</v>
      </c>
      <c r="M18" s="512"/>
      <c r="N18" s="512"/>
      <c r="O18" s="512"/>
      <c r="P18" s="512"/>
      <c r="Q18" s="512"/>
    </row>
    <row r="19" spans="1:17" ht="24" customHeight="1">
      <c r="A19" s="509">
        <v>4</v>
      </c>
      <c r="B19" s="230" t="s">
        <v>714</v>
      </c>
      <c r="C19" s="474">
        <v>82594.98</v>
      </c>
      <c r="D19" s="230" t="s">
        <v>715</v>
      </c>
      <c r="E19" s="475" t="s">
        <v>717</v>
      </c>
      <c r="F19" s="230">
        <v>1883</v>
      </c>
      <c r="G19" s="476" t="s">
        <v>726</v>
      </c>
      <c r="H19" s="477" t="s">
        <v>727</v>
      </c>
      <c r="I19" s="477" t="s">
        <v>1825</v>
      </c>
      <c r="J19" s="477">
        <v>2</v>
      </c>
      <c r="K19" s="477" t="s">
        <v>707</v>
      </c>
      <c r="L19" s="511" t="s">
        <v>708</v>
      </c>
      <c r="M19" s="512"/>
      <c r="N19" s="512"/>
      <c r="O19" s="512"/>
      <c r="P19" s="512"/>
      <c r="Q19" s="512"/>
    </row>
    <row r="20" spans="1:17" ht="101.25" customHeight="1">
      <c r="A20" s="509">
        <v>5</v>
      </c>
      <c r="B20" s="230" t="s">
        <v>714</v>
      </c>
      <c r="C20" s="474">
        <v>100548.27</v>
      </c>
      <c r="D20" s="230" t="s">
        <v>715</v>
      </c>
      <c r="E20" s="475" t="s">
        <v>1621</v>
      </c>
      <c r="F20" s="230">
        <v>1920</v>
      </c>
      <c r="G20" s="476" t="s">
        <v>726</v>
      </c>
      <c r="H20" s="477" t="s">
        <v>727</v>
      </c>
      <c r="I20" s="477" t="s">
        <v>1825</v>
      </c>
      <c r="J20" s="477">
        <v>2</v>
      </c>
      <c r="K20" s="477" t="s">
        <v>707</v>
      </c>
      <c r="L20" s="511" t="s">
        <v>708</v>
      </c>
      <c r="M20" s="478"/>
      <c r="N20" s="478"/>
      <c r="O20" s="478"/>
      <c r="P20" s="478"/>
      <c r="Q20" s="478"/>
    </row>
    <row r="21" spans="1:17" ht="24" customHeight="1">
      <c r="A21" s="509">
        <v>6</v>
      </c>
      <c r="B21" s="230" t="s">
        <v>714</v>
      </c>
      <c r="C21" s="474">
        <v>50733.21</v>
      </c>
      <c r="D21" s="230" t="s">
        <v>715</v>
      </c>
      <c r="E21" s="475" t="s">
        <v>1622</v>
      </c>
      <c r="F21" s="230">
        <v>1930</v>
      </c>
      <c r="G21" s="476" t="s">
        <v>726</v>
      </c>
      <c r="H21" s="477" t="s">
        <v>727</v>
      </c>
      <c r="I21" s="477" t="s">
        <v>1825</v>
      </c>
      <c r="J21" s="477">
        <v>2</v>
      </c>
      <c r="K21" s="477" t="s">
        <v>707</v>
      </c>
      <c r="L21" s="511" t="s">
        <v>708</v>
      </c>
      <c r="M21" s="512"/>
      <c r="N21" s="512"/>
      <c r="O21" s="512"/>
      <c r="P21" s="512"/>
      <c r="Q21" s="512"/>
    </row>
    <row r="22" spans="1:17" ht="24" customHeight="1">
      <c r="A22" s="509">
        <v>7</v>
      </c>
      <c r="B22" s="230" t="s">
        <v>714</v>
      </c>
      <c r="C22" s="474">
        <v>42532.65</v>
      </c>
      <c r="D22" s="230" t="s">
        <v>715</v>
      </c>
      <c r="E22" s="475" t="s">
        <v>1623</v>
      </c>
      <c r="F22" s="230">
        <v>1916</v>
      </c>
      <c r="G22" s="476" t="s">
        <v>726</v>
      </c>
      <c r="H22" s="477" t="s">
        <v>727</v>
      </c>
      <c r="I22" s="477" t="s">
        <v>1825</v>
      </c>
      <c r="J22" s="477">
        <v>2</v>
      </c>
      <c r="K22" s="477" t="s">
        <v>707</v>
      </c>
      <c r="L22" s="511" t="s">
        <v>708</v>
      </c>
      <c r="M22" s="512"/>
      <c r="N22" s="512"/>
      <c r="O22" s="512"/>
      <c r="P22" s="512"/>
      <c r="Q22" s="512"/>
    </row>
    <row r="23" spans="1:17" ht="24" customHeight="1">
      <c r="A23" s="509">
        <v>8</v>
      </c>
      <c r="B23" s="230" t="s">
        <v>714</v>
      </c>
      <c r="C23" s="474">
        <v>29910.8</v>
      </c>
      <c r="D23" s="230" t="s">
        <v>715</v>
      </c>
      <c r="E23" s="475" t="s">
        <v>1624</v>
      </c>
      <c r="F23" s="230">
        <v>1925</v>
      </c>
      <c r="G23" s="476" t="s">
        <v>726</v>
      </c>
      <c r="H23" s="477" t="s">
        <v>727</v>
      </c>
      <c r="I23" s="477" t="s">
        <v>1825</v>
      </c>
      <c r="J23" s="477">
        <v>2</v>
      </c>
      <c r="K23" s="477" t="s">
        <v>707</v>
      </c>
      <c r="L23" s="511" t="s">
        <v>708</v>
      </c>
      <c r="M23" s="512"/>
      <c r="N23" s="512"/>
      <c r="O23" s="512"/>
      <c r="P23" s="512"/>
      <c r="Q23" s="512"/>
    </row>
    <row r="24" spans="1:17" ht="24" customHeight="1">
      <c r="A24" s="509">
        <v>9</v>
      </c>
      <c r="B24" s="230" t="s">
        <v>714</v>
      </c>
      <c r="C24" s="474">
        <v>47476.37</v>
      </c>
      <c r="D24" s="230" t="s">
        <v>715</v>
      </c>
      <c r="E24" s="475" t="s">
        <v>1625</v>
      </c>
      <c r="F24" s="230">
        <v>1900</v>
      </c>
      <c r="G24" s="476" t="s">
        <v>726</v>
      </c>
      <c r="H24" s="477" t="s">
        <v>727</v>
      </c>
      <c r="I24" s="477" t="s">
        <v>1825</v>
      </c>
      <c r="J24" s="477">
        <v>2</v>
      </c>
      <c r="K24" s="477" t="s">
        <v>707</v>
      </c>
      <c r="L24" s="511" t="s">
        <v>708</v>
      </c>
      <c r="M24" s="512"/>
      <c r="N24" s="512"/>
      <c r="O24" s="512"/>
      <c r="P24" s="512"/>
      <c r="Q24" s="512"/>
    </row>
    <row r="25" spans="1:17" ht="24" customHeight="1">
      <c r="A25" s="509">
        <v>10</v>
      </c>
      <c r="B25" s="230" t="s">
        <v>714</v>
      </c>
      <c r="C25" s="474">
        <v>47558.92</v>
      </c>
      <c r="D25" s="230" t="s">
        <v>715</v>
      </c>
      <c r="E25" s="475" t="s">
        <v>1626</v>
      </c>
      <c r="F25" s="230">
        <v>1900</v>
      </c>
      <c r="G25" s="476" t="s">
        <v>726</v>
      </c>
      <c r="H25" s="477" t="s">
        <v>727</v>
      </c>
      <c r="I25" s="477" t="s">
        <v>1825</v>
      </c>
      <c r="J25" s="477">
        <v>2</v>
      </c>
      <c r="K25" s="477" t="s">
        <v>707</v>
      </c>
      <c r="L25" s="511" t="s">
        <v>708</v>
      </c>
      <c r="M25" s="512"/>
      <c r="N25" s="512"/>
      <c r="O25" s="512"/>
      <c r="P25" s="512"/>
      <c r="Q25" s="512"/>
    </row>
    <row r="26" spans="1:17" ht="24" customHeight="1">
      <c r="A26" s="509">
        <v>11</v>
      </c>
      <c r="B26" s="230" t="s">
        <v>714</v>
      </c>
      <c r="C26" s="474">
        <v>165621.42</v>
      </c>
      <c r="D26" s="230" t="s">
        <v>715</v>
      </c>
      <c r="E26" s="475" t="s">
        <v>1627</v>
      </c>
      <c r="F26" s="230">
        <v>1896</v>
      </c>
      <c r="G26" s="476" t="s">
        <v>726</v>
      </c>
      <c r="H26" s="477" t="s">
        <v>727</v>
      </c>
      <c r="I26" s="477" t="s">
        <v>1825</v>
      </c>
      <c r="J26" s="477">
        <v>2</v>
      </c>
      <c r="K26" s="477" t="s">
        <v>707</v>
      </c>
      <c r="L26" s="511" t="s">
        <v>708</v>
      </c>
      <c r="M26" s="512"/>
      <c r="N26" s="512"/>
      <c r="O26" s="512"/>
      <c r="P26" s="512"/>
      <c r="Q26" s="512"/>
    </row>
    <row r="27" spans="1:17" ht="24" customHeight="1">
      <c r="A27" s="509">
        <v>12</v>
      </c>
      <c r="B27" s="230" t="s">
        <v>714</v>
      </c>
      <c r="C27" s="474">
        <v>327634.18</v>
      </c>
      <c r="D27" s="230" t="s">
        <v>715</v>
      </c>
      <c r="E27" s="475" t="s">
        <v>1628</v>
      </c>
      <c r="F27" s="230">
        <v>1895</v>
      </c>
      <c r="G27" s="476" t="s">
        <v>726</v>
      </c>
      <c r="H27" s="477" t="s">
        <v>727</v>
      </c>
      <c r="I27" s="477" t="s">
        <v>1825</v>
      </c>
      <c r="J27" s="477">
        <v>2</v>
      </c>
      <c r="K27" s="477" t="s">
        <v>707</v>
      </c>
      <c r="L27" s="511" t="s">
        <v>708</v>
      </c>
      <c r="M27" s="512"/>
      <c r="N27" s="512"/>
      <c r="O27" s="512"/>
      <c r="P27" s="512"/>
      <c r="Q27" s="512"/>
    </row>
    <row r="28" spans="1:17" ht="24" customHeight="1">
      <c r="A28" s="509">
        <v>13</v>
      </c>
      <c r="B28" s="230" t="s">
        <v>714</v>
      </c>
      <c r="C28" s="474">
        <v>351706.58</v>
      </c>
      <c r="D28" s="230" t="s">
        <v>715</v>
      </c>
      <c r="E28" s="475" t="s">
        <v>1629</v>
      </c>
      <c r="F28" s="230">
        <v>1892</v>
      </c>
      <c r="G28" s="476" t="s">
        <v>726</v>
      </c>
      <c r="H28" s="477" t="s">
        <v>727</v>
      </c>
      <c r="I28" s="477" t="s">
        <v>1825</v>
      </c>
      <c r="J28" s="477">
        <v>2</v>
      </c>
      <c r="K28" s="477" t="s">
        <v>707</v>
      </c>
      <c r="L28" s="511" t="s">
        <v>708</v>
      </c>
      <c r="M28" s="512"/>
      <c r="N28" s="512"/>
      <c r="O28" s="512"/>
      <c r="P28" s="512"/>
      <c r="Q28" s="512"/>
    </row>
    <row r="29" spans="1:17" ht="24" customHeight="1">
      <c r="A29" s="509">
        <v>14</v>
      </c>
      <c r="B29" s="230" t="s">
        <v>714</v>
      </c>
      <c r="C29" s="474">
        <v>36349.56</v>
      </c>
      <c r="D29" s="230" t="s">
        <v>715</v>
      </c>
      <c r="E29" s="475" t="s">
        <v>718</v>
      </c>
      <c r="F29" s="230">
        <v>1902</v>
      </c>
      <c r="G29" s="476" t="s">
        <v>726</v>
      </c>
      <c r="H29" s="477" t="s">
        <v>727</v>
      </c>
      <c r="I29" s="477" t="s">
        <v>1825</v>
      </c>
      <c r="J29" s="477">
        <v>2</v>
      </c>
      <c r="K29" s="477" t="s">
        <v>707</v>
      </c>
      <c r="L29" s="511" t="s">
        <v>708</v>
      </c>
      <c r="M29" s="512"/>
      <c r="N29" s="512"/>
      <c r="O29" s="512"/>
      <c r="P29" s="512"/>
      <c r="Q29" s="512"/>
    </row>
    <row r="30" spans="1:17" ht="24" customHeight="1">
      <c r="A30" s="509">
        <v>15</v>
      </c>
      <c r="B30" s="230" t="s">
        <v>714</v>
      </c>
      <c r="C30" s="474">
        <v>10435.17</v>
      </c>
      <c r="D30" s="230" t="s">
        <v>715</v>
      </c>
      <c r="E30" s="475" t="s">
        <v>719</v>
      </c>
      <c r="F30" s="230">
        <v>1903</v>
      </c>
      <c r="G30" s="476" t="s">
        <v>726</v>
      </c>
      <c r="H30" s="477" t="s">
        <v>727</v>
      </c>
      <c r="I30" s="477" t="s">
        <v>1825</v>
      </c>
      <c r="J30" s="477">
        <v>2</v>
      </c>
      <c r="K30" s="477" t="s">
        <v>707</v>
      </c>
      <c r="L30" s="511" t="s">
        <v>708</v>
      </c>
      <c r="M30" s="512"/>
      <c r="N30" s="512"/>
      <c r="O30" s="512"/>
      <c r="P30" s="512"/>
      <c r="Q30" s="512"/>
    </row>
    <row r="31" spans="1:17" ht="24" customHeight="1">
      <c r="A31" s="509">
        <v>16</v>
      </c>
      <c r="B31" s="230" t="s">
        <v>714</v>
      </c>
      <c r="C31" s="474">
        <v>3911.1</v>
      </c>
      <c r="D31" s="230" t="s">
        <v>715</v>
      </c>
      <c r="E31" s="475" t="s">
        <v>720</v>
      </c>
      <c r="F31" s="230">
        <v>1918</v>
      </c>
      <c r="G31" s="476" t="s">
        <v>726</v>
      </c>
      <c r="H31" s="477" t="s">
        <v>727</v>
      </c>
      <c r="I31" s="477" t="s">
        <v>1825</v>
      </c>
      <c r="J31" s="477">
        <v>2</v>
      </c>
      <c r="K31" s="477" t="s">
        <v>707</v>
      </c>
      <c r="L31" s="511" t="s">
        <v>708</v>
      </c>
      <c r="M31" s="512"/>
      <c r="N31" s="512"/>
      <c r="O31" s="512"/>
      <c r="P31" s="512"/>
      <c r="Q31" s="512"/>
    </row>
    <row r="32" spans="1:17" ht="24" customHeight="1">
      <c r="A32" s="509">
        <v>17</v>
      </c>
      <c r="B32" s="230" t="s">
        <v>714</v>
      </c>
      <c r="C32" s="474">
        <v>136926.11</v>
      </c>
      <c r="D32" s="230" t="s">
        <v>715</v>
      </c>
      <c r="E32" s="475" t="s">
        <v>1630</v>
      </c>
      <c r="F32" s="230">
        <v>1912</v>
      </c>
      <c r="G32" s="476" t="s">
        <v>726</v>
      </c>
      <c r="H32" s="477" t="s">
        <v>727</v>
      </c>
      <c r="I32" s="477" t="s">
        <v>1825</v>
      </c>
      <c r="J32" s="477">
        <v>2</v>
      </c>
      <c r="K32" s="477" t="s">
        <v>707</v>
      </c>
      <c r="L32" s="511" t="s">
        <v>708</v>
      </c>
      <c r="M32" s="512"/>
      <c r="N32" s="512"/>
      <c r="O32" s="512"/>
      <c r="P32" s="512"/>
      <c r="Q32" s="512"/>
    </row>
    <row r="33" spans="1:17" ht="24" customHeight="1">
      <c r="A33" s="509">
        <v>18</v>
      </c>
      <c r="B33" s="230" t="s">
        <v>714</v>
      </c>
      <c r="C33" s="474">
        <v>4380.87</v>
      </c>
      <c r="D33" s="230" t="s">
        <v>715</v>
      </c>
      <c r="E33" s="475" t="s">
        <v>1631</v>
      </c>
      <c r="F33" s="230">
        <v>1901</v>
      </c>
      <c r="G33" s="476" t="s">
        <v>726</v>
      </c>
      <c r="H33" s="477" t="s">
        <v>727</v>
      </c>
      <c r="I33" s="477" t="s">
        <v>1825</v>
      </c>
      <c r="J33" s="477">
        <v>2</v>
      </c>
      <c r="K33" s="477" t="s">
        <v>707</v>
      </c>
      <c r="L33" s="511" t="s">
        <v>708</v>
      </c>
      <c r="M33" s="512"/>
      <c r="N33" s="512"/>
      <c r="O33" s="512"/>
      <c r="P33" s="512"/>
      <c r="Q33" s="512"/>
    </row>
    <row r="34" spans="1:17" ht="24" customHeight="1">
      <c r="A34" s="509">
        <v>19</v>
      </c>
      <c r="B34" s="230" t="s">
        <v>714</v>
      </c>
      <c r="C34" s="474">
        <v>15433.62</v>
      </c>
      <c r="D34" s="230" t="s">
        <v>715</v>
      </c>
      <c r="E34" s="475" t="s">
        <v>1632</v>
      </c>
      <c r="F34" s="230">
        <v>1905</v>
      </c>
      <c r="G34" s="476" t="s">
        <v>726</v>
      </c>
      <c r="H34" s="477" t="s">
        <v>727</v>
      </c>
      <c r="I34" s="477" t="s">
        <v>1825</v>
      </c>
      <c r="J34" s="477">
        <v>2</v>
      </c>
      <c r="K34" s="477" t="s">
        <v>707</v>
      </c>
      <c r="L34" s="511" t="s">
        <v>708</v>
      </c>
      <c r="M34" s="512"/>
      <c r="N34" s="512"/>
      <c r="O34" s="512"/>
      <c r="P34" s="512"/>
      <c r="Q34" s="512"/>
    </row>
    <row r="35" spans="1:17" ht="24" customHeight="1">
      <c r="A35" s="509">
        <v>20</v>
      </c>
      <c r="B35" s="230" t="s">
        <v>714</v>
      </c>
      <c r="C35" s="474">
        <v>186410.22</v>
      </c>
      <c r="D35" s="230" t="s">
        <v>715</v>
      </c>
      <c r="E35" s="475" t="s">
        <v>721</v>
      </c>
      <c r="F35" s="230">
        <v>1902</v>
      </c>
      <c r="G35" s="476" t="s">
        <v>726</v>
      </c>
      <c r="H35" s="477" t="s">
        <v>727</v>
      </c>
      <c r="I35" s="477" t="s">
        <v>1825</v>
      </c>
      <c r="J35" s="477">
        <v>2</v>
      </c>
      <c r="K35" s="477" t="s">
        <v>707</v>
      </c>
      <c r="L35" s="511" t="s">
        <v>708</v>
      </c>
      <c r="M35" s="512"/>
      <c r="N35" s="512"/>
      <c r="O35" s="512"/>
      <c r="P35" s="512"/>
      <c r="Q35" s="512"/>
    </row>
    <row r="36" spans="1:17" ht="24" customHeight="1">
      <c r="A36" s="509">
        <v>21</v>
      </c>
      <c r="B36" s="230" t="s">
        <v>714</v>
      </c>
      <c r="C36" s="474">
        <v>64898.77</v>
      </c>
      <c r="D36" s="230" t="s">
        <v>715</v>
      </c>
      <c r="E36" s="475" t="s">
        <v>722</v>
      </c>
      <c r="F36" s="230">
        <v>1892</v>
      </c>
      <c r="G36" s="476" t="s">
        <v>726</v>
      </c>
      <c r="H36" s="477" t="s">
        <v>727</v>
      </c>
      <c r="I36" s="477" t="s">
        <v>1825</v>
      </c>
      <c r="J36" s="477">
        <v>2</v>
      </c>
      <c r="K36" s="477" t="s">
        <v>707</v>
      </c>
      <c r="L36" s="511" t="s">
        <v>708</v>
      </c>
      <c r="M36" s="512"/>
      <c r="N36" s="512"/>
      <c r="O36" s="512"/>
      <c r="P36" s="512"/>
      <c r="Q36" s="512"/>
    </row>
    <row r="37" spans="1:17" ht="24" customHeight="1">
      <c r="A37" s="509">
        <v>22</v>
      </c>
      <c r="B37" s="230" t="s">
        <v>714</v>
      </c>
      <c r="C37" s="474">
        <v>207309.1</v>
      </c>
      <c r="D37" s="230" t="s">
        <v>715</v>
      </c>
      <c r="E37" s="475" t="s">
        <v>1633</v>
      </c>
      <c r="F37" s="230">
        <v>1921</v>
      </c>
      <c r="G37" s="476" t="s">
        <v>726</v>
      </c>
      <c r="H37" s="477" t="s">
        <v>727</v>
      </c>
      <c r="I37" s="477" t="s">
        <v>1825</v>
      </c>
      <c r="J37" s="477">
        <v>2</v>
      </c>
      <c r="K37" s="477" t="s">
        <v>707</v>
      </c>
      <c r="L37" s="511" t="s">
        <v>708</v>
      </c>
      <c r="M37" s="512"/>
      <c r="N37" s="512"/>
      <c r="O37" s="512"/>
      <c r="P37" s="512"/>
      <c r="Q37" s="512"/>
    </row>
    <row r="38" spans="1:17" ht="24" customHeight="1">
      <c r="A38" s="509">
        <v>23</v>
      </c>
      <c r="B38" s="230" t="s">
        <v>714</v>
      </c>
      <c r="C38" s="474">
        <v>61179.19</v>
      </c>
      <c r="D38" s="230" t="s">
        <v>715</v>
      </c>
      <c r="E38" s="475" t="s">
        <v>1634</v>
      </c>
      <c r="F38" s="230">
        <v>1910</v>
      </c>
      <c r="G38" s="476" t="s">
        <v>726</v>
      </c>
      <c r="H38" s="477" t="s">
        <v>727</v>
      </c>
      <c r="I38" s="477" t="s">
        <v>1825</v>
      </c>
      <c r="J38" s="477">
        <v>2</v>
      </c>
      <c r="K38" s="477" t="s">
        <v>707</v>
      </c>
      <c r="L38" s="511" t="s">
        <v>708</v>
      </c>
      <c r="M38" s="512"/>
      <c r="N38" s="512"/>
      <c r="O38" s="512"/>
      <c r="P38" s="512"/>
      <c r="Q38" s="512"/>
    </row>
    <row r="39" spans="1:17" ht="24" customHeight="1">
      <c r="A39" s="509">
        <v>24</v>
      </c>
      <c r="B39" s="230" t="s">
        <v>714</v>
      </c>
      <c r="C39" s="474">
        <v>73658.87</v>
      </c>
      <c r="D39" s="230" t="s">
        <v>715</v>
      </c>
      <c r="E39" s="475" t="s">
        <v>1635</v>
      </c>
      <c r="F39" s="230">
        <v>1911</v>
      </c>
      <c r="G39" s="476" t="s">
        <v>726</v>
      </c>
      <c r="H39" s="477" t="s">
        <v>727</v>
      </c>
      <c r="I39" s="477" t="s">
        <v>1825</v>
      </c>
      <c r="J39" s="477">
        <v>2</v>
      </c>
      <c r="K39" s="477" t="s">
        <v>707</v>
      </c>
      <c r="L39" s="511" t="s">
        <v>708</v>
      </c>
      <c r="M39" s="512"/>
      <c r="N39" s="512"/>
      <c r="O39" s="512"/>
      <c r="P39" s="512"/>
      <c r="Q39" s="512"/>
    </row>
    <row r="40" spans="1:17" ht="24" customHeight="1">
      <c r="A40" s="509">
        <v>25</v>
      </c>
      <c r="B40" s="230" t="s">
        <v>714</v>
      </c>
      <c r="C40" s="474">
        <v>38918.82</v>
      </c>
      <c r="D40" s="230" t="s">
        <v>715</v>
      </c>
      <c r="E40" s="475" t="s">
        <v>1636</v>
      </c>
      <c r="F40" s="230">
        <v>1902</v>
      </c>
      <c r="G40" s="476" t="s">
        <v>726</v>
      </c>
      <c r="H40" s="477" t="s">
        <v>727</v>
      </c>
      <c r="I40" s="477" t="s">
        <v>1825</v>
      </c>
      <c r="J40" s="477">
        <v>2</v>
      </c>
      <c r="K40" s="477" t="s">
        <v>707</v>
      </c>
      <c r="L40" s="511" t="s">
        <v>708</v>
      </c>
      <c r="M40" s="512"/>
      <c r="N40" s="512"/>
      <c r="O40" s="512"/>
      <c r="P40" s="512"/>
      <c r="Q40" s="512"/>
    </row>
    <row r="41" spans="1:17" ht="24" customHeight="1">
      <c r="A41" s="509">
        <v>26</v>
      </c>
      <c r="B41" s="230" t="s">
        <v>714</v>
      </c>
      <c r="C41" s="474">
        <v>56204.01</v>
      </c>
      <c r="D41" s="230" t="s">
        <v>715</v>
      </c>
      <c r="E41" s="475" t="s">
        <v>1637</v>
      </c>
      <c r="F41" s="230">
        <v>1896</v>
      </c>
      <c r="G41" s="476" t="s">
        <v>726</v>
      </c>
      <c r="H41" s="477" t="s">
        <v>727</v>
      </c>
      <c r="I41" s="477" t="s">
        <v>1825</v>
      </c>
      <c r="J41" s="477">
        <v>2</v>
      </c>
      <c r="K41" s="477" t="s">
        <v>707</v>
      </c>
      <c r="L41" s="511" t="s">
        <v>708</v>
      </c>
      <c r="M41" s="512"/>
      <c r="N41" s="512"/>
      <c r="O41" s="512"/>
      <c r="P41" s="512"/>
      <c r="Q41" s="512"/>
    </row>
    <row r="42" spans="1:17" ht="24" customHeight="1">
      <c r="A42" s="509">
        <v>27</v>
      </c>
      <c r="B42" s="230" t="s">
        <v>714</v>
      </c>
      <c r="C42" s="474">
        <v>117002.74</v>
      </c>
      <c r="D42" s="230" t="s">
        <v>715</v>
      </c>
      <c r="E42" s="475" t="s">
        <v>1638</v>
      </c>
      <c r="F42" s="230">
        <v>1909</v>
      </c>
      <c r="G42" s="476" t="s">
        <v>726</v>
      </c>
      <c r="H42" s="477" t="s">
        <v>727</v>
      </c>
      <c r="I42" s="477" t="s">
        <v>1825</v>
      </c>
      <c r="J42" s="477">
        <v>2</v>
      </c>
      <c r="K42" s="477" t="s">
        <v>707</v>
      </c>
      <c r="L42" s="511" t="s">
        <v>708</v>
      </c>
      <c r="M42" s="512"/>
      <c r="N42" s="512"/>
      <c r="O42" s="512"/>
      <c r="P42" s="512"/>
      <c r="Q42" s="512"/>
    </row>
    <row r="43" spans="1:17" ht="24" customHeight="1">
      <c r="A43" s="509">
        <v>28</v>
      </c>
      <c r="B43" s="230" t="s">
        <v>714</v>
      </c>
      <c r="C43" s="474">
        <v>48785.29</v>
      </c>
      <c r="D43" s="230" t="s">
        <v>715</v>
      </c>
      <c r="E43" s="475" t="s">
        <v>1639</v>
      </c>
      <c r="F43" s="230">
        <v>1892</v>
      </c>
      <c r="G43" s="476" t="s">
        <v>726</v>
      </c>
      <c r="H43" s="477" t="s">
        <v>727</v>
      </c>
      <c r="I43" s="477" t="s">
        <v>1825</v>
      </c>
      <c r="J43" s="477">
        <v>2</v>
      </c>
      <c r="K43" s="477" t="s">
        <v>707</v>
      </c>
      <c r="L43" s="511" t="s">
        <v>708</v>
      </c>
      <c r="M43" s="512"/>
      <c r="N43" s="512"/>
      <c r="O43" s="512"/>
      <c r="P43" s="512"/>
      <c r="Q43" s="512"/>
    </row>
    <row r="44" spans="1:17" ht="24" customHeight="1">
      <c r="A44" s="509">
        <v>29</v>
      </c>
      <c r="B44" s="230" t="s">
        <v>714</v>
      </c>
      <c r="C44" s="474">
        <v>32956.4</v>
      </c>
      <c r="D44" s="230" t="s">
        <v>715</v>
      </c>
      <c r="E44" s="475" t="s">
        <v>723</v>
      </c>
      <c r="F44" s="230">
        <v>1892</v>
      </c>
      <c r="G44" s="476" t="s">
        <v>726</v>
      </c>
      <c r="H44" s="477" t="s">
        <v>727</v>
      </c>
      <c r="I44" s="477" t="s">
        <v>1825</v>
      </c>
      <c r="J44" s="477">
        <v>2</v>
      </c>
      <c r="K44" s="477" t="s">
        <v>707</v>
      </c>
      <c r="L44" s="511" t="s">
        <v>708</v>
      </c>
      <c r="M44" s="512"/>
      <c r="N44" s="512"/>
      <c r="O44" s="512"/>
      <c r="P44" s="512"/>
      <c r="Q44" s="512"/>
    </row>
    <row r="45" spans="1:17" ht="24" customHeight="1">
      <c r="A45" s="509">
        <v>30</v>
      </c>
      <c r="B45" s="230" t="s">
        <v>714</v>
      </c>
      <c r="C45" s="474">
        <v>93882.5</v>
      </c>
      <c r="D45" s="230" t="s">
        <v>715</v>
      </c>
      <c r="E45" s="475" t="s">
        <v>1640</v>
      </c>
      <c r="F45" s="230">
        <v>1892</v>
      </c>
      <c r="G45" s="476" t="s">
        <v>726</v>
      </c>
      <c r="H45" s="477" t="s">
        <v>727</v>
      </c>
      <c r="I45" s="477" t="s">
        <v>1825</v>
      </c>
      <c r="J45" s="477">
        <v>2</v>
      </c>
      <c r="K45" s="477" t="s">
        <v>707</v>
      </c>
      <c r="L45" s="511" t="s">
        <v>708</v>
      </c>
      <c r="M45" s="512"/>
      <c r="N45" s="512"/>
      <c r="O45" s="512"/>
      <c r="P45" s="512"/>
      <c r="Q45" s="512"/>
    </row>
    <row r="46" spans="1:17" ht="24" customHeight="1">
      <c r="A46" s="509">
        <v>31</v>
      </c>
      <c r="B46" s="230" t="s">
        <v>714</v>
      </c>
      <c r="C46" s="474">
        <v>137265.43</v>
      </c>
      <c r="D46" s="230" t="s">
        <v>715</v>
      </c>
      <c r="E46" s="475" t="s">
        <v>1641</v>
      </c>
      <c r="F46" s="230">
        <v>1864</v>
      </c>
      <c r="G46" s="476" t="s">
        <v>726</v>
      </c>
      <c r="H46" s="477" t="s">
        <v>727</v>
      </c>
      <c r="I46" s="477" t="s">
        <v>1825</v>
      </c>
      <c r="J46" s="477">
        <v>2</v>
      </c>
      <c r="K46" s="477" t="s">
        <v>707</v>
      </c>
      <c r="L46" s="511" t="s">
        <v>708</v>
      </c>
      <c r="M46" s="512"/>
      <c r="N46" s="512"/>
      <c r="O46" s="512"/>
      <c r="P46" s="512"/>
      <c r="Q46" s="512"/>
    </row>
    <row r="47" spans="1:17" ht="24" customHeight="1">
      <c r="A47" s="509">
        <v>32</v>
      </c>
      <c r="B47" s="230" t="s">
        <v>714</v>
      </c>
      <c r="C47" s="479">
        <v>235342.64</v>
      </c>
      <c r="D47" s="230" t="s">
        <v>715</v>
      </c>
      <c r="E47" s="475" t="s">
        <v>724</v>
      </c>
      <c r="F47" s="480">
        <v>1916</v>
      </c>
      <c r="G47" s="481" t="s">
        <v>726</v>
      </c>
      <c r="H47" s="480" t="s">
        <v>727</v>
      </c>
      <c r="I47" s="480" t="s">
        <v>1825</v>
      </c>
      <c r="J47" s="480">
        <v>2</v>
      </c>
      <c r="K47" s="480" t="s">
        <v>707</v>
      </c>
      <c r="L47" s="511" t="s">
        <v>708</v>
      </c>
      <c r="M47" s="512"/>
      <c r="N47" s="512"/>
      <c r="O47" s="512"/>
      <c r="P47" s="512"/>
      <c r="Q47" s="512"/>
    </row>
    <row r="48" spans="1:17" ht="24" customHeight="1">
      <c r="A48" s="509">
        <v>33</v>
      </c>
      <c r="B48" s="230" t="s">
        <v>714</v>
      </c>
      <c r="C48" s="474">
        <v>91711.57</v>
      </c>
      <c r="D48" s="230" t="s">
        <v>715</v>
      </c>
      <c r="E48" s="482" t="s">
        <v>725</v>
      </c>
      <c r="F48" s="480">
        <v>1920</v>
      </c>
      <c r="G48" s="481" t="s">
        <v>726</v>
      </c>
      <c r="H48" s="480" t="s">
        <v>727</v>
      </c>
      <c r="I48" s="480" t="s">
        <v>1825</v>
      </c>
      <c r="J48" s="480">
        <v>2</v>
      </c>
      <c r="K48" s="480" t="s">
        <v>707</v>
      </c>
      <c r="L48" s="511" t="s">
        <v>708</v>
      </c>
      <c r="M48" s="512"/>
      <c r="N48" s="512"/>
      <c r="O48" s="512"/>
      <c r="P48" s="512"/>
      <c r="Q48" s="512"/>
    </row>
    <row r="49" spans="1:17" ht="24" customHeight="1">
      <c r="A49" s="509"/>
      <c r="B49" s="511" t="s">
        <v>728</v>
      </c>
      <c r="C49" s="211" t="s">
        <v>1575</v>
      </c>
      <c r="D49" s="514">
        <f>SUM(C16:C48)</f>
        <v>3038016.0600000005</v>
      </c>
      <c r="E49" s="511"/>
      <c r="F49" s="511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</row>
    <row r="50" spans="1:11" ht="35.25" customHeight="1">
      <c r="A50" s="515"/>
      <c r="B50" s="230" t="s">
        <v>729</v>
      </c>
      <c r="C50" s="234">
        <v>4077.48</v>
      </c>
      <c r="D50" s="188" t="s">
        <v>1593</v>
      </c>
      <c r="E50" s="475" t="s">
        <v>730</v>
      </c>
      <c r="F50" s="480">
        <v>1903</v>
      </c>
      <c r="G50" s="481" t="s">
        <v>726</v>
      </c>
      <c r="H50" s="480" t="s">
        <v>706</v>
      </c>
      <c r="I50" s="480" t="s">
        <v>1825</v>
      </c>
      <c r="J50" s="480">
        <v>1</v>
      </c>
      <c r="K50" s="480" t="s">
        <v>737</v>
      </c>
    </row>
    <row r="51" spans="1:17" ht="24" customHeight="1">
      <c r="A51" s="516">
        <v>1</v>
      </c>
      <c r="B51" s="230" t="s">
        <v>729</v>
      </c>
      <c r="C51" s="234">
        <v>4797.29</v>
      </c>
      <c r="D51" s="188" t="s">
        <v>1593</v>
      </c>
      <c r="E51" s="475" t="s">
        <v>731</v>
      </c>
      <c r="F51" s="480">
        <v>1903</v>
      </c>
      <c r="G51" s="481" t="s">
        <v>726</v>
      </c>
      <c r="H51" s="480" t="s">
        <v>706</v>
      </c>
      <c r="I51" s="480" t="s">
        <v>1825</v>
      </c>
      <c r="J51" s="480">
        <v>1</v>
      </c>
      <c r="K51" s="480" t="s">
        <v>737</v>
      </c>
      <c r="L51" s="488"/>
      <c r="M51" s="488"/>
      <c r="N51" s="488"/>
      <c r="O51" s="488"/>
      <c r="P51" s="488"/>
      <c r="Q51" s="488"/>
    </row>
    <row r="52" spans="1:17" ht="24" customHeight="1">
      <c r="A52" s="516">
        <v>2</v>
      </c>
      <c r="B52" s="230" t="s">
        <v>729</v>
      </c>
      <c r="C52" s="234">
        <v>11517.35</v>
      </c>
      <c r="D52" s="188" t="s">
        <v>1593</v>
      </c>
      <c r="E52" s="475" t="s">
        <v>1642</v>
      </c>
      <c r="F52" s="480">
        <v>1925</v>
      </c>
      <c r="G52" s="481" t="s">
        <v>726</v>
      </c>
      <c r="H52" s="480" t="s">
        <v>706</v>
      </c>
      <c r="I52" s="480" t="s">
        <v>1825</v>
      </c>
      <c r="J52" s="480">
        <v>1</v>
      </c>
      <c r="K52" s="480" t="s">
        <v>737</v>
      </c>
      <c r="L52" s="488"/>
      <c r="M52" s="488"/>
      <c r="N52" s="488"/>
      <c r="O52" s="488"/>
      <c r="P52" s="488"/>
      <c r="Q52" s="488"/>
    </row>
    <row r="53" spans="1:17" ht="24" customHeight="1">
      <c r="A53" s="516">
        <v>3</v>
      </c>
      <c r="B53" s="230" t="s">
        <v>729</v>
      </c>
      <c r="C53" s="234">
        <v>7504.49</v>
      </c>
      <c r="D53" s="188" t="s">
        <v>1593</v>
      </c>
      <c r="E53" s="475" t="s">
        <v>1643</v>
      </c>
      <c r="F53" s="480">
        <v>1916</v>
      </c>
      <c r="G53" s="481" t="s">
        <v>726</v>
      </c>
      <c r="H53" s="480" t="s">
        <v>706</v>
      </c>
      <c r="I53" s="480" t="s">
        <v>1825</v>
      </c>
      <c r="J53" s="480">
        <v>1</v>
      </c>
      <c r="K53" s="480" t="s">
        <v>737</v>
      </c>
      <c r="L53" s="488"/>
      <c r="M53" s="488"/>
      <c r="N53" s="488"/>
      <c r="O53" s="488"/>
      <c r="P53" s="488"/>
      <c r="Q53" s="488"/>
    </row>
    <row r="54" spans="1:17" ht="24" customHeight="1">
      <c r="A54" s="516">
        <v>4</v>
      </c>
      <c r="B54" s="230" t="s">
        <v>729</v>
      </c>
      <c r="C54" s="234">
        <v>2098.31</v>
      </c>
      <c r="D54" s="188" t="s">
        <v>1593</v>
      </c>
      <c r="E54" s="475" t="s">
        <v>1644</v>
      </c>
      <c r="F54" s="480">
        <v>1910</v>
      </c>
      <c r="G54" s="481" t="s">
        <v>726</v>
      </c>
      <c r="H54" s="480" t="s">
        <v>706</v>
      </c>
      <c r="I54" s="480" t="s">
        <v>1825</v>
      </c>
      <c r="J54" s="480">
        <v>1</v>
      </c>
      <c r="K54" s="480" t="s">
        <v>737</v>
      </c>
      <c r="L54" s="488"/>
      <c r="M54" s="488"/>
      <c r="N54" s="488"/>
      <c r="O54" s="488"/>
      <c r="P54" s="488"/>
      <c r="Q54" s="488"/>
    </row>
    <row r="55" spans="1:17" ht="24" customHeight="1">
      <c r="A55" s="516">
        <v>5</v>
      </c>
      <c r="B55" s="230" t="s">
        <v>729</v>
      </c>
      <c r="C55" s="234">
        <v>8669.85</v>
      </c>
      <c r="D55" s="188" t="s">
        <v>1593</v>
      </c>
      <c r="E55" s="475" t="s">
        <v>1220</v>
      </c>
      <c r="F55" s="480">
        <v>1910</v>
      </c>
      <c r="G55" s="481" t="s">
        <v>726</v>
      </c>
      <c r="H55" s="480" t="s">
        <v>706</v>
      </c>
      <c r="I55" s="480" t="s">
        <v>1825</v>
      </c>
      <c r="J55" s="480">
        <v>1</v>
      </c>
      <c r="K55" s="480" t="s">
        <v>737</v>
      </c>
      <c r="L55" s="488"/>
      <c r="M55" s="488"/>
      <c r="N55" s="488"/>
      <c r="O55" s="488"/>
      <c r="P55" s="488"/>
      <c r="Q55" s="488"/>
    </row>
    <row r="56" spans="1:17" ht="24" customHeight="1">
      <c r="A56" s="516">
        <v>6</v>
      </c>
      <c r="B56" s="230" t="s">
        <v>729</v>
      </c>
      <c r="C56" s="234">
        <v>3478.47</v>
      </c>
      <c r="D56" s="188" t="s">
        <v>1593</v>
      </c>
      <c r="E56" s="475" t="s">
        <v>1645</v>
      </c>
      <c r="F56" s="480">
        <v>1911</v>
      </c>
      <c r="G56" s="481" t="s">
        <v>726</v>
      </c>
      <c r="H56" s="480" t="s">
        <v>706</v>
      </c>
      <c r="I56" s="480" t="s">
        <v>1825</v>
      </c>
      <c r="J56" s="480">
        <v>1</v>
      </c>
      <c r="K56" s="480" t="s">
        <v>737</v>
      </c>
      <c r="L56" s="488"/>
      <c r="M56" s="488"/>
      <c r="N56" s="488"/>
      <c r="O56" s="488"/>
      <c r="P56" s="488"/>
      <c r="Q56" s="488"/>
    </row>
    <row r="57" spans="1:17" ht="24" customHeight="1">
      <c r="A57" s="516">
        <v>7</v>
      </c>
      <c r="B57" s="230" t="s">
        <v>729</v>
      </c>
      <c r="C57" s="234">
        <v>6876.79</v>
      </c>
      <c r="D57" s="188" t="s">
        <v>1593</v>
      </c>
      <c r="E57" s="475" t="s">
        <v>732</v>
      </c>
      <c r="F57" s="480">
        <v>1923</v>
      </c>
      <c r="G57" s="481" t="s">
        <v>726</v>
      </c>
      <c r="H57" s="480" t="s">
        <v>706</v>
      </c>
      <c r="I57" s="480" t="s">
        <v>1825</v>
      </c>
      <c r="J57" s="480">
        <v>1</v>
      </c>
      <c r="K57" s="480" t="s">
        <v>737</v>
      </c>
      <c r="L57" s="488"/>
      <c r="M57" s="488"/>
      <c r="N57" s="488"/>
      <c r="O57" s="488"/>
      <c r="P57" s="488"/>
      <c r="Q57" s="488"/>
    </row>
    <row r="58" spans="1:17" ht="24" customHeight="1">
      <c r="A58" s="516">
        <v>8</v>
      </c>
      <c r="B58" s="230" t="s">
        <v>729</v>
      </c>
      <c r="C58" s="234">
        <v>1091.14</v>
      </c>
      <c r="D58" s="188" t="s">
        <v>1593</v>
      </c>
      <c r="E58" s="475" t="s">
        <v>733</v>
      </c>
      <c r="F58" s="480">
        <v>1923</v>
      </c>
      <c r="G58" s="481" t="s">
        <v>726</v>
      </c>
      <c r="H58" s="480" t="s">
        <v>706</v>
      </c>
      <c r="I58" s="480" t="s">
        <v>1825</v>
      </c>
      <c r="J58" s="480">
        <v>1</v>
      </c>
      <c r="K58" s="480" t="s">
        <v>737</v>
      </c>
      <c r="L58" s="488"/>
      <c r="M58" s="488"/>
      <c r="N58" s="488"/>
      <c r="O58" s="488"/>
      <c r="P58" s="488"/>
      <c r="Q58" s="488"/>
    </row>
    <row r="59" spans="1:17" ht="24" customHeight="1">
      <c r="A59" s="516">
        <v>9</v>
      </c>
      <c r="B59" s="230" t="s">
        <v>729</v>
      </c>
      <c r="C59" s="234">
        <v>2735.4</v>
      </c>
      <c r="D59" s="188" t="s">
        <v>1593</v>
      </c>
      <c r="E59" s="475" t="s">
        <v>1646</v>
      </c>
      <c r="F59" s="480">
        <v>1898</v>
      </c>
      <c r="G59" s="481" t="s">
        <v>726</v>
      </c>
      <c r="H59" s="480" t="s">
        <v>706</v>
      </c>
      <c r="I59" s="480" t="s">
        <v>1825</v>
      </c>
      <c r="J59" s="480">
        <v>1</v>
      </c>
      <c r="K59" s="480" t="s">
        <v>737</v>
      </c>
      <c r="L59" s="488"/>
      <c r="M59" s="488"/>
      <c r="N59" s="488"/>
      <c r="O59" s="488"/>
      <c r="P59" s="488"/>
      <c r="Q59" s="488"/>
    </row>
    <row r="60" spans="1:17" ht="24" customHeight="1">
      <c r="A60" s="516">
        <v>10</v>
      </c>
      <c r="B60" s="230" t="s">
        <v>729</v>
      </c>
      <c r="C60" s="234">
        <v>9620.9</v>
      </c>
      <c r="D60" s="188" t="s">
        <v>1593</v>
      </c>
      <c r="E60" s="475" t="s">
        <v>734</v>
      </c>
      <c r="F60" s="480">
        <v>1883</v>
      </c>
      <c r="G60" s="481" t="s">
        <v>726</v>
      </c>
      <c r="H60" s="480" t="s">
        <v>706</v>
      </c>
      <c r="I60" s="480" t="s">
        <v>1825</v>
      </c>
      <c r="J60" s="480">
        <v>1</v>
      </c>
      <c r="K60" s="480" t="s">
        <v>737</v>
      </c>
      <c r="L60" s="488"/>
      <c r="M60" s="488"/>
      <c r="N60" s="488"/>
      <c r="O60" s="488"/>
      <c r="P60" s="488"/>
      <c r="Q60" s="488"/>
    </row>
    <row r="61" spans="1:17" ht="24" customHeight="1">
      <c r="A61" s="516">
        <v>11</v>
      </c>
      <c r="B61" s="230" t="s">
        <v>729</v>
      </c>
      <c r="C61" s="234">
        <v>4776.61</v>
      </c>
      <c r="D61" s="188" t="s">
        <v>1593</v>
      </c>
      <c r="E61" s="475" t="s">
        <v>1647</v>
      </c>
      <c r="F61" s="480">
        <v>1904</v>
      </c>
      <c r="G61" s="481" t="s">
        <v>726</v>
      </c>
      <c r="H61" s="480" t="s">
        <v>706</v>
      </c>
      <c r="I61" s="480" t="s">
        <v>1825</v>
      </c>
      <c r="J61" s="480">
        <v>1</v>
      </c>
      <c r="K61" s="480" t="s">
        <v>737</v>
      </c>
      <c r="L61" s="488"/>
      <c r="M61" s="488"/>
      <c r="N61" s="488"/>
      <c r="O61" s="488"/>
      <c r="P61" s="488"/>
      <c r="Q61" s="488"/>
    </row>
    <row r="62" spans="1:17" ht="24" customHeight="1">
      <c r="A62" s="516">
        <v>12</v>
      </c>
      <c r="B62" s="230" t="s">
        <v>729</v>
      </c>
      <c r="C62" s="234">
        <v>6274.73</v>
      </c>
      <c r="D62" s="188" t="s">
        <v>1593</v>
      </c>
      <c r="E62" s="475" t="s">
        <v>1648</v>
      </c>
      <c r="F62" s="480">
        <v>1901</v>
      </c>
      <c r="G62" s="481" t="s">
        <v>726</v>
      </c>
      <c r="H62" s="480" t="s">
        <v>706</v>
      </c>
      <c r="I62" s="480" t="s">
        <v>1825</v>
      </c>
      <c r="J62" s="480">
        <v>1</v>
      </c>
      <c r="K62" s="480" t="s">
        <v>737</v>
      </c>
      <c r="L62" s="488"/>
      <c r="M62" s="488"/>
      <c r="N62" s="488"/>
      <c r="O62" s="488"/>
      <c r="P62" s="488"/>
      <c r="Q62" s="488"/>
    </row>
    <row r="63" spans="1:17" ht="24" customHeight="1">
      <c r="A63" s="516">
        <v>13</v>
      </c>
      <c r="B63" s="230" t="s">
        <v>729</v>
      </c>
      <c r="C63" s="234">
        <v>11343.92</v>
      </c>
      <c r="D63" s="188" t="s">
        <v>1593</v>
      </c>
      <c r="E63" s="475" t="s">
        <v>1649</v>
      </c>
      <c r="F63" s="480">
        <v>1901</v>
      </c>
      <c r="G63" s="481" t="s">
        <v>726</v>
      </c>
      <c r="H63" s="480" t="s">
        <v>706</v>
      </c>
      <c r="I63" s="480" t="s">
        <v>1825</v>
      </c>
      <c r="J63" s="480">
        <v>1</v>
      </c>
      <c r="K63" s="480" t="s">
        <v>737</v>
      </c>
      <c r="L63" s="488"/>
      <c r="M63" s="488"/>
      <c r="N63" s="488"/>
      <c r="O63" s="488"/>
      <c r="P63" s="488"/>
      <c r="Q63" s="488"/>
    </row>
    <row r="64" spans="1:17" ht="24" customHeight="1">
      <c r="A64" s="516">
        <v>14</v>
      </c>
      <c r="B64" s="230" t="s">
        <v>729</v>
      </c>
      <c r="C64" s="234">
        <v>6606.32</v>
      </c>
      <c r="D64" s="188" t="s">
        <v>1593</v>
      </c>
      <c r="E64" s="475" t="s">
        <v>1650</v>
      </c>
      <c r="F64" s="480">
        <v>1892</v>
      </c>
      <c r="G64" s="481" t="s">
        <v>726</v>
      </c>
      <c r="H64" s="480" t="s">
        <v>706</v>
      </c>
      <c r="I64" s="480" t="s">
        <v>1825</v>
      </c>
      <c r="J64" s="480">
        <v>1</v>
      </c>
      <c r="K64" s="480" t="s">
        <v>737</v>
      </c>
      <c r="L64" s="488"/>
      <c r="M64" s="488"/>
      <c r="N64" s="488"/>
      <c r="O64" s="488"/>
      <c r="P64" s="488"/>
      <c r="Q64" s="488"/>
    </row>
    <row r="65" spans="1:17" ht="24" customHeight="1">
      <c r="A65" s="516">
        <v>15</v>
      </c>
      <c r="B65" s="230" t="s">
        <v>729</v>
      </c>
      <c r="C65" s="234">
        <v>5979.81</v>
      </c>
      <c r="D65" s="188" t="s">
        <v>1593</v>
      </c>
      <c r="E65" s="475" t="s">
        <v>1651</v>
      </c>
      <c r="F65" s="480">
        <v>1925</v>
      </c>
      <c r="G65" s="481" t="s">
        <v>726</v>
      </c>
      <c r="H65" s="480" t="s">
        <v>706</v>
      </c>
      <c r="I65" s="480" t="s">
        <v>1825</v>
      </c>
      <c r="J65" s="480">
        <v>1</v>
      </c>
      <c r="K65" s="480" t="s">
        <v>737</v>
      </c>
      <c r="L65" s="488"/>
      <c r="M65" s="488"/>
      <c r="N65" s="488"/>
      <c r="O65" s="488"/>
      <c r="P65" s="488"/>
      <c r="Q65" s="488"/>
    </row>
    <row r="66" spans="1:17" ht="24" customHeight="1">
      <c r="A66" s="516">
        <v>16</v>
      </c>
      <c r="B66" s="230" t="s">
        <v>729</v>
      </c>
      <c r="C66" s="234">
        <v>2015.12</v>
      </c>
      <c r="D66" s="188" t="s">
        <v>1593</v>
      </c>
      <c r="E66" s="475" t="s">
        <v>1652</v>
      </c>
      <c r="F66" s="480">
        <v>1980</v>
      </c>
      <c r="G66" s="481" t="s">
        <v>726</v>
      </c>
      <c r="H66" s="480" t="s">
        <v>706</v>
      </c>
      <c r="I66" s="480" t="s">
        <v>1825</v>
      </c>
      <c r="J66" s="480">
        <v>1</v>
      </c>
      <c r="K66" s="480" t="s">
        <v>737</v>
      </c>
      <c r="L66" s="488"/>
      <c r="M66" s="488"/>
      <c r="N66" s="488"/>
      <c r="O66" s="488"/>
      <c r="P66" s="488"/>
      <c r="Q66" s="488"/>
    </row>
    <row r="67" spans="1:17" ht="24" customHeight="1">
      <c r="A67" s="516">
        <v>17</v>
      </c>
      <c r="B67" s="230" t="s">
        <v>729</v>
      </c>
      <c r="C67" s="234">
        <v>7177.13</v>
      </c>
      <c r="D67" s="188" t="s">
        <v>1593</v>
      </c>
      <c r="E67" s="475" t="s">
        <v>1653</v>
      </c>
      <c r="F67" s="480">
        <v>1980</v>
      </c>
      <c r="G67" s="481" t="s">
        <v>726</v>
      </c>
      <c r="H67" s="480" t="s">
        <v>706</v>
      </c>
      <c r="I67" s="480" t="s">
        <v>1825</v>
      </c>
      <c r="J67" s="480">
        <v>1</v>
      </c>
      <c r="K67" s="480" t="s">
        <v>737</v>
      </c>
      <c r="L67" s="488"/>
      <c r="M67" s="488"/>
      <c r="N67" s="488"/>
      <c r="O67" s="488"/>
      <c r="P67" s="488"/>
      <c r="Q67" s="488"/>
    </row>
    <row r="68" spans="1:17" ht="24" customHeight="1">
      <c r="A68" s="516">
        <v>18</v>
      </c>
      <c r="B68" s="230" t="s">
        <v>729</v>
      </c>
      <c r="C68" s="234">
        <v>6077.5</v>
      </c>
      <c r="D68" s="188" t="s">
        <v>1593</v>
      </c>
      <c r="E68" s="475" t="s">
        <v>735</v>
      </c>
      <c r="F68" s="480">
        <v>1980</v>
      </c>
      <c r="G68" s="481" t="s">
        <v>726</v>
      </c>
      <c r="H68" s="480" t="s">
        <v>706</v>
      </c>
      <c r="I68" s="480" t="s">
        <v>1825</v>
      </c>
      <c r="J68" s="480">
        <v>1</v>
      </c>
      <c r="K68" s="480" t="s">
        <v>737</v>
      </c>
      <c r="L68" s="488"/>
      <c r="M68" s="488"/>
      <c r="N68" s="488"/>
      <c r="O68" s="488"/>
      <c r="P68" s="488"/>
      <c r="Q68" s="488"/>
    </row>
    <row r="69" spans="1:17" ht="24" customHeight="1">
      <c r="A69" s="516">
        <v>19</v>
      </c>
      <c r="B69" s="230" t="s">
        <v>729</v>
      </c>
      <c r="C69" s="234">
        <v>1407.6</v>
      </c>
      <c r="D69" s="188" t="s">
        <v>1593</v>
      </c>
      <c r="E69" s="475" t="s">
        <v>1654</v>
      </c>
      <c r="F69" s="480">
        <v>1904</v>
      </c>
      <c r="G69" s="481" t="s">
        <v>726</v>
      </c>
      <c r="H69" s="480" t="s">
        <v>706</v>
      </c>
      <c r="I69" s="480" t="s">
        <v>1825</v>
      </c>
      <c r="J69" s="480">
        <v>1</v>
      </c>
      <c r="K69" s="480" t="s">
        <v>737</v>
      </c>
      <c r="L69" s="488"/>
      <c r="M69" s="488"/>
      <c r="N69" s="488"/>
      <c r="O69" s="488"/>
      <c r="P69" s="488"/>
      <c r="Q69" s="488"/>
    </row>
    <row r="70" spans="1:17" ht="24" customHeight="1">
      <c r="A70" s="516">
        <v>20</v>
      </c>
      <c r="B70" s="230" t="s">
        <v>729</v>
      </c>
      <c r="C70" s="234">
        <v>8500</v>
      </c>
      <c r="D70" s="188" t="s">
        <v>1593</v>
      </c>
      <c r="E70" s="475" t="s">
        <v>736</v>
      </c>
      <c r="F70" s="480">
        <v>1960</v>
      </c>
      <c r="G70" s="481" t="s">
        <v>726</v>
      </c>
      <c r="H70" s="480" t="s">
        <v>706</v>
      </c>
      <c r="I70" s="480" t="s">
        <v>1825</v>
      </c>
      <c r="J70" s="480">
        <v>1</v>
      </c>
      <c r="K70" s="480" t="s">
        <v>737</v>
      </c>
      <c r="L70" s="488"/>
      <c r="M70" s="488"/>
      <c r="N70" s="488"/>
      <c r="O70" s="488"/>
      <c r="P70" s="488"/>
      <c r="Q70" s="488"/>
    </row>
    <row r="71" spans="1:17" ht="24" customHeight="1">
      <c r="A71" s="516">
        <v>21</v>
      </c>
      <c r="B71" s="230" t="s">
        <v>729</v>
      </c>
      <c r="C71" s="234">
        <v>9180</v>
      </c>
      <c r="D71" s="188" t="s">
        <v>1593</v>
      </c>
      <c r="E71" s="475" t="s">
        <v>1655</v>
      </c>
      <c r="F71" s="480">
        <v>1912</v>
      </c>
      <c r="G71" s="481" t="s">
        <v>726</v>
      </c>
      <c r="H71" s="480" t="s">
        <v>706</v>
      </c>
      <c r="I71" s="480" t="s">
        <v>1825</v>
      </c>
      <c r="J71" s="480">
        <v>1</v>
      </c>
      <c r="K71" s="480" t="s">
        <v>737</v>
      </c>
      <c r="L71" s="488"/>
      <c r="M71" s="488"/>
      <c r="N71" s="488"/>
      <c r="O71" s="488"/>
      <c r="P71" s="488"/>
      <c r="Q71" s="488"/>
    </row>
    <row r="72" spans="1:17" ht="24" customHeight="1">
      <c r="A72" s="516"/>
      <c r="B72" s="483" t="s">
        <v>738</v>
      </c>
      <c r="C72" s="209"/>
      <c r="D72" s="484">
        <f>SUM(C50:C71)</f>
        <v>131806.21</v>
      </c>
      <c r="E72" s="475"/>
      <c r="F72" s="480"/>
      <c r="G72" s="485"/>
      <c r="H72" s="485"/>
      <c r="I72" s="485"/>
      <c r="J72" s="485"/>
      <c r="K72" s="485"/>
      <c r="L72" s="488"/>
      <c r="M72" s="488"/>
      <c r="N72" s="488"/>
      <c r="O72" s="488"/>
      <c r="P72" s="488"/>
      <c r="Q72" s="488"/>
    </row>
    <row r="73" spans="1:17" ht="24" customHeight="1">
      <c r="A73" s="516">
        <v>1</v>
      </c>
      <c r="B73" s="490" t="s">
        <v>1656</v>
      </c>
      <c r="C73" s="486">
        <v>172869.81</v>
      </c>
      <c r="D73" s="491" t="s">
        <v>1525</v>
      </c>
      <c r="E73" s="491" t="s">
        <v>1657</v>
      </c>
      <c r="F73" s="487"/>
      <c r="G73" s="488"/>
      <c r="H73" s="488"/>
      <c r="I73" s="488"/>
      <c r="J73" s="488"/>
      <c r="K73" s="488"/>
      <c r="L73" s="488"/>
      <c r="M73" s="488"/>
      <c r="N73" s="488"/>
      <c r="O73" s="488"/>
      <c r="P73" s="488"/>
      <c r="Q73" s="488"/>
    </row>
    <row r="74" spans="1:17" ht="24" customHeight="1">
      <c r="A74" s="516">
        <v>2</v>
      </c>
      <c r="B74" s="490" t="s">
        <v>1656</v>
      </c>
      <c r="C74" s="486">
        <v>82443.76</v>
      </c>
      <c r="D74" s="491" t="s">
        <v>1525</v>
      </c>
      <c r="E74" s="491" t="s">
        <v>1658</v>
      </c>
      <c r="F74" s="487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</row>
    <row r="75" spans="1:17" ht="24" customHeight="1">
      <c r="A75" s="516">
        <v>3</v>
      </c>
      <c r="B75" s="490" t="s">
        <v>1656</v>
      </c>
      <c r="C75" s="486">
        <v>56368.71</v>
      </c>
      <c r="D75" s="491" t="s">
        <v>1525</v>
      </c>
      <c r="E75" s="491" t="s">
        <v>1659</v>
      </c>
      <c r="F75" s="487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</row>
    <row r="76" spans="1:17" ht="24" customHeight="1">
      <c r="A76" s="516">
        <v>4</v>
      </c>
      <c r="B76" s="490" t="s">
        <v>1656</v>
      </c>
      <c r="C76" s="486">
        <v>89371.74</v>
      </c>
      <c r="D76" s="491" t="s">
        <v>1525</v>
      </c>
      <c r="E76" s="491" t="s">
        <v>1660</v>
      </c>
      <c r="F76" s="487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</row>
    <row r="77" spans="1:17" ht="24" customHeight="1">
      <c r="A77" s="516">
        <v>5</v>
      </c>
      <c r="B77" s="490" t="s">
        <v>1656</v>
      </c>
      <c r="C77" s="486">
        <v>135026.65</v>
      </c>
      <c r="D77" s="491" t="s">
        <v>1525</v>
      </c>
      <c r="E77" s="491" t="s">
        <v>1661</v>
      </c>
      <c r="F77" s="487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</row>
    <row r="78" spans="1:17" ht="24" customHeight="1">
      <c r="A78" s="516">
        <v>6</v>
      </c>
      <c r="B78" s="490" t="s">
        <v>1656</v>
      </c>
      <c r="C78" s="486">
        <v>115702.15</v>
      </c>
      <c r="D78" s="491" t="s">
        <v>1525</v>
      </c>
      <c r="E78" s="491" t="s">
        <v>1662</v>
      </c>
      <c r="F78" s="487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</row>
    <row r="79" spans="1:17" ht="24" customHeight="1">
      <c r="A79" s="516">
        <v>7</v>
      </c>
      <c r="B79" s="490" t="s">
        <v>1656</v>
      </c>
      <c r="C79" s="486">
        <v>49636.32</v>
      </c>
      <c r="D79" s="491" t="s">
        <v>1525</v>
      </c>
      <c r="E79" s="491" t="s">
        <v>1663</v>
      </c>
      <c r="F79" s="487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</row>
    <row r="80" spans="1:17" ht="24" customHeight="1">
      <c r="A80" s="516">
        <v>8</v>
      </c>
      <c r="B80" s="490" t="s">
        <v>1656</v>
      </c>
      <c r="C80" s="486">
        <v>177032.38</v>
      </c>
      <c r="D80" s="491" t="s">
        <v>1525</v>
      </c>
      <c r="E80" s="491" t="s">
        <v>1664</v>
      </c>
      <c r="F80" s="487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</row>
    <row r="81" spans="1:17" ht="24" customHeight="1">
      <c r="A81" s="516">
        <v>9</v>
      </c>
      <c r="B81" s="490" t="s">
        <v>1656</v>
      </c>
      <c r="C81" s="486">
        <v>126006.56</v>
      </c>
      <c r="D81" s="491" t="s">
        <v>1525</v>
      </c>
      <c r="E81" s="491" t="s">
        <v>1665</v>
      </c>
      <c r="F81" s="487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</row>
    <row r="82" spans="1:17" ht="24" customHeight="1">
      <c r="A82" s="516">
        <v>10</v>
      </c>
      <c r="B82" s="490" t="s">
        <v>1656</v>
      </c>
      <c r="C82" s="486">
        <v>251519.79</v>
      </c>
      <c r="D82" s="491" t="s">
        <v>1525</v>
      </c>
      <c r="E82" s="491" t="s">
        <v>1666</v>
      </c>
      <c r="F82" s="487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</row>
    <row r="83" spans="1:17" ht="24" customHeight="1">
      <c r="A83" s="516">
        <v>11</v>
      </c>
      <c r="B83" s="490" t="s">
        <v>1656</v>
      </c>
      <c r="C83" s="486">
        <v>21365.3</v>
      </c>
      <c r="D83" s="491" t="s">
        <v>1525</v>
      </c>
      <c r="E83" s="491" t="s">
        <v>1667</v>
      </c>
      <c r="F83" s="487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</row>
    <row r="84" spans="1:17" ht="24" customHeight="1">
      <c r="A84" s="516">
        <v>12</v>
      </c>
      <c r="B84" s="490" t="s">
        <v>1656</v>
      </c>
      <c r="C84" s="486">
        <v>94366.63</v>
      </c>
      <c r="D84" s="491" t="s">
        <v>1525</v>
      </c>
      <c r="E84" s="491" t="s">
        <v>1668</v>
      </c>
      <c r="F84" s="487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</row>
    <row r="85" spans="1:17" ht="24" customHeight="1">
      <c r="A85" s="516">
        <v>13</v>
      </c>
      <c r="B85" s="490" t="s">
        <v>1656</v>
      </c>
      <c r="C85" s="486">
        <v>156703.19</v>
      </c>
      <c r="D85" s="491" t="s">
        <v>1525</v>
      </c>
      <c r="E85" s="491" t="s">
        <v>1669</v>
      </c>
      <c r="F85" s="487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</row>
    <row r="86" spans="1:17" ht="24" customHeight="1">
      <c r="A86" s="516">
        <v>14</v>
      </c>
      <c r="B86" s="490" t="s">
        <v>1656</v>
      </c>
      <c r="C86" s="486">
        <v>415561.66</v>
      </c>
      <c r="D86" s="491" t="s">
        <v>1525</v>
      </c>
      <c r="E86" s="491" t="s">
        <v>1670</v>
      </c>
      <c r="F86" s="487"/>
      <c r="G86" s="488"/>
      <c r="H86" s="488"/>
      <c r="I86" s="488"/>
      <c r="J86" s="488"/>
      <c r="K86" s="488"/>
      <c r="L86" s="488"/>
      <c r="M86" s="488"/>
      <c r="N86" s="488"/>
      <c r="O86" s="488"/>
      <c r="P86" s="488"/>
      <c r="Q86" s="488"/>
    </row>
    <row r="87" spans="1:17" ht="24" customHeight="1">
      <c r="A87" s="516">
        <v>15</v>
      </c>
      <c r="B87" s="490" t="s">
        <v>1656</v>
      </c>
      <c r="C87" s="486">
        <v>257975.33</v>
      </c>
      <c r="D87" s="491" t="s">
        <v>1525</v>
      </c>
      <c r="E87" s="491" t="s">
        <v>1671</v>
      </c>
      <c r="F87" s="487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</row>
    <row r="88" spans="1:17" ht="24" customHeight="1">
      <c r="A88" s="516">
        <v>16</v>
      </c>
      <c r="B88" s="490" t="s">
        <v>1656</v>
      </c>
      <c r="C88" s="486">
        <v>110621.07</v>
      </c>
      <c r="D88" s="491" t="s">
        <v>1525</v>
      </c>
      <c r="E88" s="491" t="s">
        <v>1672</v>
      </c>
      <c r="F88" s="487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</row>
    <row r="89" spans="1:17" ht="24" customHeight="1">
      <c r="A89" s="516">
        <v>17</v>
      </c>
      <c r="B89" s="490" t="s">
        <v>1656</v>
      </c>
      <c r="C89" s="486">
        <v>129645.1</v>
      </c>
      <c r="D89" s="491" t="s">
        <v>1525</v>
      </c>
      <c r="E89" s="491" t="s">
        <v>1673</v>
      </c>
      <c r="F89" s="487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</row>
    <row r="90" spans="1:17" ht="24" customHeight="1">
      <c r="A90" s="516">
        <v>18</v>
      </c>
      <c r="B90" s="490" t="s">
        <v>1656</v>
      </c>
      <c r="C90" s="486">
        <v>121824.67</v>
      </c>
      <c r="D90" s="491" t="s">
        <v>1525</v>
      </c>
      <c r="E90" s="491" t="s">
        <v>1674</v>
      </c>
      <c r="F90" s="487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</row>
    <row r="91" spans="1:17" ht="24" customHeight="1">
      <c r="A91" s="516">
        <v>19</v>
      </c>
      <c r="B91" s="490" t="s">
        <v>1656</v>
      </c>
      <c r="C91" s="486">
        <v>436721.77</v>
      </c>
      <c r="D91" s="491" t="s">
        <v>1525</v>
      </c>
      <c r="E91" s="491" t="s">
        <v>1675</v>
      </c>
      <c r="F91" s="487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</row>
    <row r="92" spans="1:17" ht="24" customHeight="1">
      <c r="A92" s="516">
        <v>20</v>
      </c>
      <c r="B92" s="490" t="s">
        <v>1656</v>
      </c>
      <c r="C92" s="486">
        <v>18820.34</v>
      </c>
      <c r="D92" s="491" t="s">
        <v>1525</v>
      </c>
      <c r="E92" s="491" t="s">
        <v>1676</v>
      </c>
      <c r="F92" s="487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</row>
    <row r="93" spans="1:17" ht="24" customHeight="1">
      <c r="A93" s="516">
        <v>21</v>
      </c>
      <c r="B93" s="490" t="s">
        <v>1656</v>
      </c>
      <c r="C93" s="486">
        <v>209503.56</v>
      </c>
      <c r="D93" s="491" t="s">
        <v>1525</v>
      </c>
      <c r="E93" s="491" t="s">
        <v>1677</v>
      </c>
      <c r="F93" s="487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</row>
    <row r="94" spans="1:17" ht="24" customHeight="1">
      <c r="A94" s="516">
        <v>22</v>
      </c>
      <c r="B94" s="490" t="s">
        <v>1656</v>
      </c>
      <c r="C94" s="489">
        <v>121128.18</v>
      </c>
      <c r="D94" s="491" t="s">
        <v>1525</v>
      </c>
      <c r="E94" s="491" t="s">
        <v>1678</v>
      </c>
      <c r="F94" s="487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</row>
    <row r="95" spans="1:17" ht="24" customHeight="1">
      <c r="A95" s="516">
        <v>23</v>
      </c>
      <c r="B95" s="490" t="s">
        <v>1656</v>
      </c>
      <c r="C95" s="489">
        <v>53136.55</v>
      </c>
      <c r="D95" s="491" t="s">
        <v>1525</v>
      </c>
      <c r="E95" s="491" t="s">
        <v>1679</v>
      </c>
      <c r="F95" s="487"/>
      <c r="G95" s="488"/>
      <c r="H95" s="488"/>
      <c r="I95" s="488"/>
      <c r="J95" s="488"/>
      <c r="K95" s="488"/>
      <c r="L95" s="488"/>
      <c r="M95" s="488"/>
      <c r="N95" s="488"/>
      <c r="O95" s="488"/>
      <c r="P95" s="488"/>
      <c r="Q95" s="488"/>
    </row>
    <row r="96" spans="1:17" ht="24" customHeight="1">
      <c r="A96" s="516">
        <v>24</v>
      </c>
      <c r="B96" s="490" t="s">
        <v>1656</v>
      </c>
      <c r="C96" s="489">
        <v>224512.2</v>
      </c>
      <c r="D96" s="491" t="s">
        <v>1525</v>
      </c>
      <c r="E96" s="491" t="s">
        <v>1680</v>
      </c>
      <c r="F96" s="487"/>
      <c r="G96" s="488"/>
      <c r="H96" s="488"/>
      <c r="I96" s="488"/>
      <c r="J96" s="488"/>
      <c r="K96" s="488"/>
      <c r="L96" s="488"/>
      <c r="M96" s="488"/>
      <c r="N96" s="488"/>
      <c r="O96" s="488"/>
      <c r="P96" s="488"/>
      <c r="Q96" s="488"/>
    </row>
    <row r="97" spans="1:17" ht="24" customHeight="1">
      <c r="A97" s="516">
        <v>25</v>
      </c>
      <c r="B97" s="490" t="s">
        <v>1656</v>
      </c>
      <c r="C97" s="489">
        <v>71327.11</v>
      </c>
      <c r="D97" s="491" t="s">
        <v>1525</v>
      </c>
      <c r="E97" s="491" t="s">
        <v>1681</v>
      </c>
      <c r="F97" s="487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</row>
    <row r="98" spans="1:17" ht="24" customHeight="1">
      <c r="A98" s="516">
        <v>26</v>
      </c>
      <c r="B98" s="490" t="s">
        <v>1656</v>
      </c>
      <c r="C98" s="489">
        <v>122005.89</v>
      </c>
      <c r="D98" s="491" t="s">
        <v>1525</v>
      </c>
      <c r="E98" s="491" t="s">
        <v>1682</v>
      </c>
      <c r="F98" s="487"/>
      <c r="G98" s="488"/>
      <c r="H98" s="488"/>
      <c r="I98" s="488"/>
      <c r="J98" s="488"/>
      <c r="K98" s="488"/>
      <c r="L98" s="488"/>
      <c r="M98" s="488"/>
      <c r="N98" s="488"/>
      <c r="O98" s="488"/>
      <c r="P98" s="488"/>
      <c r="Q98" s="488"/>
    </row>
    <row r="99" spans="1:17" ht="24" customHeight="1">
      <c r="A99" s="516">
        <v>27</v>
      </c>
      <c r="B99" s="490" t="s">
        <v>1656</v>
      </c>
      <c r="C99" s="489">
        <v>216755.06</v>
      </c>
      <c r="D99" s="491" t="s">
        <v>1525</v>
      </c>
      <c r="E99" s="491" t="s">
        <v>1683</v>
      </c>
      <c r="F99" s="487"/>
      <c r="G99" s="488"/>
      <c r="H99" s="488"/>
      <c r="I99" s="488"/>
      <c r="J99" s="488"/>
      <c r="K99" s="488"/>
      <c r="L99" s="488"/>
      <c r="M99" s="488"/>
      <c r="N99" s="488"/>
      <c r="O99" s="488"/>
      <c r="P99" s="488"/>
      <c r="Q99" s="488"/>
    </row>
    <row r="100" spans="1:17" ht="24" customHeight="1">
      <c r="A100" s="516">
        <v>28</v>
      </c>
      <c r="B100" s="490" t="s">
        <v>1656</v>
      </c>
      <c r="C100" s="489">
        <v>71311.55</v>
      </c>
      <c r="D100" s="491" t="s">
        <v>1525</v>
      </c>
      <c r="E100" s="491" t="s">
        <v>1684</v>
      </c>
      <c r="F100" s="487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</row>
    <row r="101" spans="1:17" ht="24" customHeight="1">
      <c r="A101" s="516">
        <v>29</v>
      </c>
      <c r="B101" s="490" t="s">
        <v>1656</v>
      </c>
      <c r="C101" s="489">
        <v>92252.34</v>
      </c>
      <c r="D101" s="491" t="s">
        <v>1525</v>
      </c>
      <c r="E101" s="491" t="s">
        <v>1685</v>
      </c>
      <c r="F101" s="487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</row>
    <row r="102" spans="1:17" ht="24" customHeight="1">
      <c r="A102" s="516">
        <v>30</v>
      </c>
      <c r="B102" s="490" t="s">
        <v>1656</v>
      </c>
      <c r="C102" s="489">
        <v>59630.63</v>
      </c>
      <c r="D102" s="491" t="s">
        <v>1525</v>
      </c>
      <c r="E102" s="491" t="s">
        <v>1686</v>
      </c>
      <c r="F102" s="487"/>
      <c r="G102" s="488"/>
      <c r="H102" s="488"/>
      <c r="I102" s="488"/>
      <c r="J102" s="488"/>
      <c r="K102" s="488"/>
      <c r="L102" s="488"/>
      <c r="M102" s="488"/>
      <c r="N102" s="488"/>
      <c r="O102" s="488"/>
      <c r="P102" s="488"/>
      <c r="Q102" s="488"/>
    </row>
    <row r="103" spans="1:17" ht="24" customHeight="1">
      <c r="A103" s="516">
        <v>31</v>
      </c>
      <c r="B103" s="490" t="s">
        <v>1656</v>
      </c>
      <c r="C103" s="489">
        <v>106949.57</v>
      </c>
      <c r="D103" s="491" t="s">
        <v>1525</v>
      </c>
      <c r="E103" s="491" t="s">
        <v>1687</v>
      </c>
      <c r="F103" s="487"/>
      <c r="G103" s="488"/>
      <c r="H103" s="488"/>
      <c r="I103" s="488"/>
      <c r="J103" s="488"/>
      <c r="K103" s="488"/>
      <c r="L103" s="488"/>
      <c r="M103" s="488"/>
      <c r="N103" s="488"/>
      <c r="O103" s="488"/>
      <c r="P103" s="488"/>
      <c r="Q103" s="488"/>
    </row>
    <row r="104" spans="1:17" ht="24" customHeight="1">
      <c r="A104" s="516">
        <v>32</v>
      </c>
      <c r="B104" s="490" t="s">
        <v>1656</v>
      </c>
      <c r="C104" s="489">
        <v>28469.06</v>
      </c>
      <c r="D104" s="491" t="s">
        <v>1525</v>
      </c>
      <c r="E104" s="491" t="s">
        <v>1688</v>
      </c>
      <c r="F104" s="487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</row>
    <row r="105" spans="1:17" ht="24" customHeight="1">
      <c r="A105" s="516">
        <v>33</v>
      </c>
      <c r="B105" s="490" t="s">
        <v>1656</v>
      </c>
      <c r="C105" s="489">
        <v>61226.27</v>
      </c>
      <c r="D105" s="491" t="s">
        <v>1525</v>
      </c>
      <c r="E105" s="491" t="s">
        <v>1689</v>
      </c>
      <c r="F105" s="487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</row>
    <row r="106" spans="1:17" ht="24" customHeight="1">
      <c r="A106" s="516">
        <v>34</v>
      </c>
      <c r="B106" s="490" t="s">
        <v>1656</v>
      </c>
      <c r="C106" s="489">
        <v>149215.68</v>
      </c>
      <c r="D106" s="491" t="s">
        <v>1525</v>
      </c>
      <c r="E106" s="491" t="s">
        <v>1690</v>
      </c>
      <c r="F106" s="487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</row>
    <row r="107" spans="1:17" ht="24" customHeight="1">
      <c r="A107" s="516">
        <v>35</v>
      </c>
      <c r="B107" s="490" t="s">
        <v>1656</v>
      </c>
      <c r="C107" s="489">
        <v>187709.43</v>
      </c>
      <c r="D107" s="491" t="s">
        <v>1525</v>
      </c>
      <c r="E107" s="491" t="s">
        <v>1691</v>
      </c>
      <c r="F107" s="487"/>
      <c r="G107" s="488"/>
      <c r="H107" s="488"/>
      <c r="I107" s="488"/>
      <c r="J107" s="488"/>
      <c r="K107" s="488"/>
      <c r="L107" s="488"/>
      <c r="M107" s="488"/>
      <c r="N107" s="488"/>
      <c r="O107" s="488"/>
      <c r="P107" s="488"/>
      <c r="Q107" s="488"/>
    </row>
    <row r="108" spans="1:17" ht="24" customHeight="1">
      <c r="A108" s="516">
        <v>36</v>
      </c>
      <c r="B108" s="490" t="s">
        <v>1656</v>
      </c>
      <c r="C108" s="489">
        <v>94493.68</v>
      </c>
      <c r="D108" s="491" t="s">
        <v>1525</v>
      </c>
      <c r="E108" s="491" t="s">
        <v>1692</v>
      </c>
      <c r="F108" s="487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</row>
    <row r="109" spans="1:17" ht="24" customHeight="1">
      <c r="A109" s="516">
        <v>37</v>
      </c>
      <c r="B109" s="490" t="s">
        <v>1656</v>
      </c>
      <c r="C109" s="489">
        <v>51290.25</v>
      </c>
      <c r="D109" s="491" t="s">
        <v>1525</v>
      </c>
      <c r="E109" s="491" t="s">
        <v>1693</v>
      </c>
      <c r="F109" s="487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</row>
    <row r="110" spans="1:17" ht="24" customHeight="1">
      <c r="A110" s="516">
        <v>38</v>
      </c>
      <c r="B110" s="490" t="s">
        <v>1656</v>
      </c>
      <c r="C110" s="489">
        <v>34683.53</v>
      </c>
      <c r="D110" s="491" t="s">
        <v>1525</v>
      </c>
      <c r="E110" s="491" t="s">
        <v>1694</v>
      </c>
      <c r="F110" s="487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</row>
    <row r="111" spans="1:17" ht="24" customHeight="1">
      <c r="A111" s="516">
        <v>39</v>
      </c>
      <c r="B111" s="490" t="s">
        <v>1656</v>
      </c>
      <c r="C111" s="489">
        <v>77703.42</v>
      </c>
      <c r="D111" s="491" t="s">
        <v>1525</v>
      </c>
      <c r="E111" s="491" t="s">
        <v>1695</v>
      </c>
      <c r="F111" s="487"/>
      <c r="G111" s="488"/>
      <c r="H111" s="488"/>
      <c r="I111" s="488"/>
      <c r="J111" s="488"/>
      <c r="K111" s="488"/>
      <c r="L111" s="488"/>
      <c r="M111" s="488"/>
      <c r="N111" s="488"/>
      <c r="O111" s="488"/>
      <c r="P111" s="488"/>
      <c r="Q111" s="488"/>
    </row>
    <row r="112" spans="1:17" ht="24" customHeight="1">
      <c r="A112" s="516">
        <v>40</v>
      </c>
      <c r="B112" s="490" t="s">
        <v>1656</v>
      </c>
      <c r="C112" s="489">
        <v>66049.49</v>
      </c>
      <c r="D112" s="491" t="s">
        <v>1525</v>
      </c>
      <c r="E112" s="491" t="s">
        <v>1696</v>
      </c>
      <c r="F112" s="487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</row>
    <row r="113" spans="1:17" ht="24" customHeight="1">
      <c r="A113" s="516">
        <v>41</v>
      </c>
      <c r="B113" s="490" t="s">
        <v>1656</v>
      </c>
      <c r="C113" s="489">
        <v>38784.83</v>
      </c>
      <c r="D113" s="491" t="s">
        <v>1525</v>
      </c>
      <c r="E113" s="491" t="s">
        <v>1697</v>
      </c>
      <c r="F113" s="487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</row>
    <row r="114" spans="1:17" ht="24" customHeight="1">
      <c r="A114" s="516">
        <v>42</v>
      </c>
      <c r="B114" s="490" t="s">
        <v>1656</v>
      </c>
      <c r="C114" s="489">
        <v>28896.38</v>
      </c>
      <c r="D114" s="491" t="s">
        <v>1525</v>
      </c>
      <c r="E114" s="491" t="s">
        <v>1698</v>
      </c>
      <c r="F114" s="487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</row>
    <row r="115" spans="1:17" ht="24" customHeight="1">
      <c r="A115" s="516">
        <v>43</v>
      </c>
      <c r="B115" s="490" t="s">
        <v>1656</v>
      </c>
      <c r="C115" s="489">
        <v>140363.18</v>
      </c>
      <c r="D115" s="491" t="s">
        <v>1525</v>
      </c>
      <c r="E115" s="491" t="s">
        <v>1699</v>
      </c>
      <c r="F115" s="487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</row>
    <row r="116" spans="1:17" ht="24" customHeight="1">
      <c r="A116" s="516">
        <v>44</v>
      </c>
      <c r="B116" s="490" t="s">
        <v>1656</v>
      </c>
      <c r="C116" s="489">
        <v>24204.13</v>
      </c>
      <c r="D116" s="491" t="s">
        <v>1525</v>
      </c>
      <c r="E116" s="491" t="s">
        <v>1700</v>
      </c>
      <c r="F116" s="487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</row>
    <row r="117" spans="1:17" ht="24" customHeight="1">
      <c r="A117" s="516">
        <v>45</v>
      </c>
      <c r="B117" s="490" t="s">
        <v>1656</v>
      </c>
      <c r="C117" s="489">
        <v>135092.55</v>
      </c>
      <c r="D117" s="491" t="s">
        <v>1525</v>
      </c>
      <c r="E117" s="491" t="s">
        <v>1701</v>
      </c>
      <c r="F117" s="487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</row>
    <row r="118" spans="1:17" ht="24" customHeight="1">
      <c r="A118" s="516">
        <v>46</v>
      </c>
      <c r="B118" s="490" t="s">
        <v>1656</v>
      </c>
      <c r="C118" s="489">
        <v>16279.21</v>
      </c>
      <c r="D118" s="491" t="s">
        <v>1525</v>
      </c>
      <c r="E118" s="491" t="s">
        <v>1702</v>
      </c>
      <c r="F118" s="487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</row>
    <row r="119" spans="1:17" ht="24" customHeight="1">
      <c r="A119" s="516">
        <v>47</v>
      </c>
      <c r="B119" s="490" t="s">
        <v>1656</v>
      </c>
      <c r="C119" s="489">
        <v>128450.23</v>
      </c>
      <c r="D119" s="491" t="s">
        <v>1525</v>
      </c>
      <c r="E119" s="491" t="s">
        <v>1703</v>
      </c>
      <c r="F119" s="487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</row>
    <row r="120" spans="1:17" ht="24" customHeight="1">
      <c r="A120" s="516">
        <v>48</v>
      </c>
      <c r="B120" s="490" t="s">
        <v>1656</v>
      </c>
      <c r="C120" s="489">
        <v>107158.34</v>
      </c>
      <c r="D120" s="491" t="s">
        <v>1525</v>
      </c>
      <c r="E120" s="491" t="s">
        <v>1704</v>
      </c>
      <c r="F120" s="487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</row>
    <row r="121" spans="1:17" ht="24" customHeight="1">
      <c r="A121" s="516">
        <v>49</v>
      </c>
      <c r="B121" s="490" t="s">
        <v>1656</v>
      </c>
      <c r="C121" s="489">
        <v>135480.34</v>
      </c>
      <c r="D121" s="491" t="s">
        <v>1525</v>
      </c>
      <c r="E121" s="491" t="s">
        <v>1705</v>
      </c>
      <c r="F121" s="487"/>
      <c r="G121" s="488"/>
      <c r="H121" s="488"/>
      <c r="I121" s="488"/>
      <c r="J121" s="488"/>
      <c r="K121" s="488"/>
      <c r="L121" s="488"/>
      <c r="M121" s="488"/>
      <c r="N121" s="488"/>
      <c r="O121" s="488"/>
      <c r="P121" s="488"/>
      <c r="Q121" s="488"/>
    </row>
    <row r="122" spans="1:17" ht="24" customHeight="1">
      <c r="A122" s="516">
        <v>50</v>
      </c>
      <c r="B122" s="490" t="s">
        <v>1656</v>
      </c>
      <c r="C122" s="489">
        <v>203255.19</v>
      </c>
      <c r="D122" s="491" t="s">
        <v>1525</v>
      </c>
      <c r="E122" s="491" t="s">
        <v>1706</v>
      </c>
      <c r="F122" s="487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</row>
    <row r="123" spans="1:17" ht="24" customHeight="1">
      <c r="A123" s="516">
        <v>51</v>
      </c>
      <c r="B123" s="490" t="s">
        <v>1656</v>
      </c>
      <c r="C123" s="489">
        <v>36494.85</v>
      </c>
      <c r="D123" s="491" t="s">
        <v>1525</v>
      </c>
      <c r="E123" s="491" t="s">
        <v>1707</v>
      </c>
      <c r="F123" s="487"/>
      <c r="G123" s="488"/>
      <c r="H123" s="488"/>
      <c r="I123" s="488"/>
      <c r="J123" s="488"/>
      <c r="K123" s="488"/>
      <c r="L123" s="488"/>
      <c r="M123" s="488"/>
      <c r="N123" s="488"/>
      <c r="O123" s="488"/>
      <c r="P123" s="488"/>
      <c r="Q123" s="488"/>
    </row>
    <row r="124" spans="1:17" ht="24" customHeight="1">
      <c r="A124" s="516">
        <v>52</v>
      </c>
      <c r="B124" s="490" t="s">
        <v>1656</v>
      </c>
      <c r="C124" s="489">
        <v>168052.41</v>
      </c>
      <c r="D124" s="491" t="s">
        <v>1525</v>
      </c>
      <c r="E124" s="491" t="s">
        <v>1708</v>
      </c>
      <c r="F124" s="487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  <c r="Q124" s="488"/>
    </row>
    <row r="125" spans="1:17" ht="24" customHeight="1">
      <c r="A125" s="516">
        <v>53</v>
      </c>
      <c r="B125" s="490" t="s">
        <v>1656</v>
      </c>
      <c r="C125" s="489">
        <v>38464.44</v>
      </c>
      <c r="D125" s="491" t="s">
        <v>1525</v>
      </c>
      <c r="E125" s="491" t="s">
        <v>1709</v>
      </c>
      <c r="F125" s="487"/>
      <c r="G125" s="488"/>
      <c r="H125" s="488"/>
      <c r="I125" s="488"/>
      <c r="J125" s="488"/>
      <c r="K125" s="488"/>
      <c r="L125" s="488"/>
      <c r="M125" s="488"/>
      <c r="N125" s="488"/>
      <c r="O125" s="488"/>
      <c r="P125" s="488"/>
      <c r="Q125" s="488"/>
    </row>
    <row r="126" spans="1:17" ht="24" customHeight="1">
      <c r="A126" s="516">
        <v>54</v>
      </c>
      <c r="B126" s="490" t="s">
        <v>1656</v>
      </c>
      <c r="C126" s="489">
        <v>215903.15</v>
      </c>
      <c r="D126" s="491" t="s">
        <v>1525</v>
      </c>
      <c r="E126" s="491" t="s">
        <v>1710</v>
      </c>
      <c r="F126" s="487"/>
      <c r="G126" s="488"/>
      <c r="H126" s="488"/>
      <c r="I126" s="488"/>
      <c r="J126" s="488"/>
      <c r="K126" s="488"/>
      <c r="L126" s="488"/>
      <c r="M126" s="488"/>
      <c r="N126" s="488"/>
      <c r="O126" s="488"/>
      <c r="P126" s="488"/>
      <c r="Q126" s="488"/>
    </row>
    <row r="127" spans="1:17" ht="24" customHeight="1">
      <c r="A127" s="516">
        <v>55</v>
      </c>
      <c r="B127" s="490" t="s">
        <v>1656</v>
      </c>
      <c r="C127" s="489">
        <v>47476.95</v>
      </c>
      <c r="D127" s="491" t="s">
        <v>1525</v>
      </c>
      <c r="E127" s="491" t="s">
        <v>1711</v>
      </c>
      <c r="F127" s="487"/>
      <c r="G127" s="488"/>
      <c r="H127" s="488"/>
      <c r="I127" s="488"/>
      <c r="J127" s="488"/>
      <c r="K127" s="488"/>
      <c r="L127" s="488"/>
      <c r="M127" s="488"/>
      <c r="N127" s="488"/>
      <c r="O127" s="488"/>
      <c r="P127" s="488"/>
      <c r="Q127" s="488"/>
    </row>
    <row r="128" spans="1:17" ht="24" customHeight="1">
      <c r="A128" s="516">
        <v>56</v>
      </c>
      <c r="B128" s="490" t="s">
        <v>1656</v>
      </c>
      <c r="C128" s="489">
        <v>182484.6</v>
      </c>
      <c r="D128" s="491" t="s">
        <v>1525</v>
      </c>
      <c r="E128" s="491" t="s">
        <v>1712</v>
      </c>
      <c r="F128" s="487"/>
      <c r="G128" s="488"/>
      <c r="H128" s="488"/>
      <c r="I128" s="488"/>
      <c r="J128" s="488"/>
      <c r="K128" s="488"/>
      <c r="L128" s="488"/>
      <c r="M128" s="488"/>
      <c r="N128" s="488"/>
      <c r="O128" s="488"/>
      <c r="P128" s="488"/>
      <c r="Q128" s="488"/>
    </row>
    <row r="129" spans="1:17" ht="24" customHeight="1">
      <c r="A129" s="516">
        <v>57</v>
      </c>
      <c r="B129" s="490" t="s">
        <v>1656</v>
      </c>
      <c r="C129" s="489">
        <v>105875.47</v>
      </c>
      <c r="D129" s="491" t="s">
        <v>1525</v>
      </c>
      <c r="E129" s="491" t="s">
        <v>1713</v>
      </c>
      <c r="F129" s="487"/>
      <c r="G129" s="488"/>
      <c r="H129" s="488"/>
      <c r="I129" s="488"/>
      <c r="J129" s="488"/>
      <c r="K129" s="488"/>
      <c r="L129" s="488"/>
      <c r="M129" s="488"/>
      <c r="N129" s="488"/>
      <c r="O129" s="488"/>
      <c r="P129" s="488"/>
      <c r="Q129" s="488"/>
    </row>
    <row r="130" spans="1:17" ht="24" customHeight="1">
      <c r="A130" s="516">
        <v>58</v>
      </c>
      <c r="B130" s="490" t="s">
        <v>1656</v>
      </c>
      <c r="C130" s="489">
        <v>196219.86</v>
      </c>
      <c r="D130" s="491" t="s">
        <v>1525</v>
      </c>
      <c r="E130" s="491" t="s">
        <v>1714</v>
      </c>
      <c r="F130" s="487"/>
      <c r="G130" s="488"/>
      <c r="H130" s="488"/>
      <c r="I130" s="488"/>
      <c r="J130" s="488"/>
      <c r="K130" s="488"/>
      <c r="L130" s="488"/>
      <c r="M130" s="488"/>
      <c r="N130" s="488"/>
      <c r="O130" s="488"/>
      <c r="P130" s="488"/>
      <c r="Q130" s="488"/>
    </row>
    <row r="131" spans="1:17" ht="24" customHeight="1">
      <c r="A131" s="516">
        <v>59</v>
      </c>
      <c r="B131" s="490" t="s">
        <v>1656</v>
      </c>
      <c r="C131" s="489">
        <v>218293.44</v>
      </c>
      <c r="D131" s="491" t="s">
        <v>1525</v>
      </c>
      <c r="E131" s="491" t="s">
        <v>1715</v>
      </c>
      <c r="F131" s="487"/>
      <c r="G131" s="488"/>
      <c r="H131" s="488"/>
      <c r="I131" s="488"/>
      <c r="J131" s="488"/>
      <c r="K131" s="488"/>
      <c r="L131" s="488"/>
      <c r="M131" s="488"/>
      <c r="N131" s="488"/>
      <c r="O131" s="488"/>
      <c r="P131" s="488"/>
      <c r="Q131" s="488"/>
    </row>
    <row r="132" spans="1:17" ht="24" customHeight="1">
      <c r="A132" s="516">
        <v>60</v>
      </c>
      <c r="B132" s="490" t="s">
        <v>1656</v>
      </c>
      <c r="C132" s="489">
        <v>202044.39</v>
      </c>
      <c r="D132" s="491" t="s">
        <v>1525</v>
      </c>
      <c r="E132" s="491" t="s">
        <v>1716</v>
      </c>
      <c r="F132" s="487"/>
      <c r="G132" s="488"/>
      <c r="H132" s="488"/>
      <c r="I132" s="488"/>
      <c r="J132" s="488"/>
      <c r="K132" s="488"/>
      <c r="L132" s="488"/>
      <c r="M132" s="488"/>
      <c r="N132" s="488"/>
      <c r="O132" s="488"/>
      <c r="P132" s="488"/>
      <c r="Q132" s="488"/>
    </row>
    <row r="133" spans="1:17" ht="24" customHeight="1">
      <c r="A133" s="516">
        <v>61</v>
      </c>
      <c r="B133" s="490" t="s">
        <v>1656</v>
      </c>
      <c r="C133" s="489">
        <v>307480.57</v>
      </c>
      <c r="D133" s="491" t="s">
        <v>1525</v>
      </c>
      <c r="E133" s="491" t="s">
        <v>1717</v>
      </c>
      <c r="F133" s="487"/>
      <c r="G133" s="488"/>
      <c r="H133" s="488"/>
      <c r="I133" s="488"/>
      <c r="J133" s="488"/>
      <c r="K133" s="488"/>
      <c r="L133" s="488"/>
      <c r="M133" s="488"/>
      <c r="N133" s="488"/>
      <c r="O133" s="488"/>
      <c r="P133" s="488"/>
      <c r="Q133" s="488"/>
    </row>
    <row r="134" spans="1:17" ht="24" customHeight="1">
      <c r="A134" s="516">
        <v>62</v>
      </c>
      <c r="B134" s="490" t="s">
        <v>1656</v>
      </c>
      <c r="C134" s="489">
        <v>123233.89</v>
      </c>
      <c r="D134" s="491" t="s">
        <v>1525</v>
      </c>
      <c r="E134" s="491" t="s">
        <v>1718</v>
      </c>
      <c r="F134" s="487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</row>
    <row r="135" spans="1:17" ht="24" customHeight="1">
      <c r="A135" s="516">
        <v>63</v>
      </c>
      <c r="B135" s="490" t="s">
        <v>1656</v>
      </c>
      <c r="C135" s="489">
        <v>183386.38</v>
      </c>
      <c r="D135" s="491" t="s">
        <v>1525</v>
      </c>
      <c r="E135" s="491" t="s">
        <v>1719</v>
      </c>
      <c r="F135" s="487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</row>
    <row r="136" spans="1:17" ht="24" customHeight="1">
      <c r="A136" s="516">
        <v>64</v>
      </c>
      <c r="B136" s="490" t="s">
        <v>1656</v>
      </c>
      <c r="C136" s="489">
        <v>79282.86</v>
      </c>
      <c r="D136" s="491" t="s">
        <v>1525</v>
      </c>
      <c r="E136" s="491" t="s">
        <v>1720</v>
      </c>
      <c r="F136" s="487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</row>
    <row r="137" spans="1:17" ht="24" customHeight="1">
      <c r="A137" s="516">
        <v>65</v>
      </c>
      <c r="B137" s="490" t="s">
        <v>1656</v>
      </c>
      <c r="C137" s="489">
        <v>68357.84</v>
      </c>
      <c r="D137" s="491" t="s">
        <v>1525</v>
      </c>
      <c r="E137" s="491" t="s">
        <v>1721</v>
      </c>
      <c r="F137" s="487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</row>
    <row r="138" spans="1:17" ht="24" customHeight="1">
      <c r="A138" s="516">
        <v>66</v>
      </c>
      <c r="B138" s="490" t="s">
        <v>1656</v>
      </c>
      <c r="C138" s="489">
        <v>372244.89</v>
      </c>
      <c r="D138" s="491" t="s">
        <v>1525</v>
      </c>
      <c r="E138" s="491" t="s">
        <v>1722</v>
      </c>
      <c r="F138" s="487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</row>
    <row r="139" spans="1:17" ht="24" customHeight="1">
      <c r="A139" s="516">
        <v>67</v>
      </c>
      <c r="B139" s="490" t="s">
        <v>1656</v>
      </c>
      <c r="C139" s="489">
        <v>228556.35</v>
      </c>
      <c r="D139" s="491" t="s">
        <v>1525</v>
      </c>
      <c r="E139" s="491" t="s">
        <v>1723</v>
      </c>
      <c r="F139" s="487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</row>
    <row r="140" spans="1:17" ht="24" customHeight="1">
      <c r="A140" s="516">
        <v>68</v>
      </c>
      <c r="B140" s="490" t="s">
        <v>1656</v>
      </c>
      <c r="C140" s="489">
        <v>14981.76</v>
      </c>
      <c r="D140" s="491" t="s">
        <v>1525</v>
      </c>
      <c r="E140" s="491" t="s">
        <v>1724</v>
      </c>
      <c r="F140" s="487"/>
      <c r="G140" s="488"/>
      <c r="H140" s="488"/>
      <c r="I140" s="488"/>
      <c r="J140" s="488"/>
      <c r="K140" s="488"/>
      <c r="L140" s="488"/>
      <c r="M140" s="488"/>
      <c r="N140" s="488"/>
      <c r="O140" s="488"/>
      <c r="P140" s="488"/>
      <c r="Q140" s="488"/>
    </row>
    <row r="141" spans="1:17" ht="24" customHeight="1">
      <c r="A141" s="516">
        <v>69</v>
      </c>
      <c r="B141" s="490" t="s">
        <v>1656</v>
      </c>
      <c r="C141" s="489">
        <v>76237.68</v>
      </c>
      <c r="D141" s="491" t="s">
        <v>1525</v>
      </c>
      <c r="E141" s="491" t="s">
        <v>1725</v>
      </c>
      <c r="F141" s="487"/>
      <c r="G141" s="488"/>
      <c r="H141" s="488"/>
      <c r="I141" s="488"/>
      <c r="J141" s="488"/>
      <c r="K141" s="488"/>
      <c r="L141" s="488"/>
      <c r="M141" s="488"/>
      <c r="N141" s="488"/>
      <c r="O141" s="488"/>
      <c r="P141" s="488"/>
      <c r="Q141" s="488"/>
    </row>
    <row r="142" spans="1:17" ht="24" customHeight="1">
      <c r="A142" s="516">
        <v>70</v>
      </c>
      <c r="B142" s="490" t="s">
        <v>1656</v>
      </c>
      <c r="C142" s="489">
        <v>601064.94</v>
      </c>
      <c r="D142" s="491" t="s">
        <v>1525</v>
      </c>
      <c r="E142" s="491" t="s">
        <v>1726</v>
      </c>
      <c r="F142" s="487"/>
      <c r="G142" s="488"/>
      <c r="H142" s="488"/>
      <c r="I142" s="488"/>
      <c r="J142" s="488"/>
      <c r="K142" s="488"/>
      <c r="L142" s="488"/>
      <c r="M142" s="488"/>
      <c r="N142" s="488"/>
      <c r="O142" s="488"/>
      <c r="P142" s="488"/>
      <c r="Q142" s="488"/>
    </row>
    <row r="143" spans="1:17" ht="24" customHeight="1">
      <c r="A143" s="516">
        <v>71</v>
      </c>
      <c r="B143" s="490" t="s">
        <v>1656</v>
      </c>
      <c r="C143" s="489">
        <v>98033.93</v>
      </c>
      <c r="D143" s="491" t="s">
        <v>1525</v>
      </c>
      <c r="E143" s="491" t="s">
        <v>1727</v>
      </c>
      <c r="F143" s="487"/>
      <c r="G143" s="488"/>
      <c r="H143" s="488"/>
      <c r="I143" s="488"/>
      <c r="J143" s="488"/>
      <c r="K143" s="488"/>
      <c r="L143" s="488"/>
      <c r="M143" s="488"/>
      <c r="N143" s="488"/>
      <c r="O143" s="488"/>
      <c r="P143" s="488"/>
      <c r="Q143" s="488"/>
    </row>
    <row r="144" spans="1:17" ht="24" customHeight="1">
      <c r="A144" s="516">
        <v>72</v>
      </c>
      <c r="B144" s="490" t="s">
        <v>1656</v>
      </c>
      <c r="C144" s="489">
        <v>548130.09</v>
      </c>
      <c r="D144" s="491" t="s">
        <v>1525</v>
      </c>
      <c r="E144" s="491" t="s">
        <v>1728</v>
      </c>
      <c r="F144" s="487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</row>
    <row r="145" spans="1:17" ht="24" customHeight="1">
      <c r="A145" s="516">
        <v>73</v>
      </c>
      <c r="B145" s="490" t="s">
        <v>1656</v>
      </c>
      <c r="C145" s="489">
        <v>260213.24</v>
      </c>
      <c r="D145" s="491" t="s">
        <v>1525</v>
      </c>
      <c r="E145" s="491" t="s">
        <v>1729</v>
      </c>
      <c r="F145" s="487"/>
      <c r="G145" s="488"/>
      <c r="H145" s="488"/>
      <c r="I145" s="488"/>
      <c r="J145" s="488"/>
      <c r="K145" s="488"/>
      <c r="L145" s="488"/>
      <c r="M145" s="488"/>
      <c r="N145" s="488"/>
      <c r="O145" s="488"/>
      <c r="P145" s="488"/>
      <c r="Q145" s="488"/>
    </row>
    <row r="146" spans="1:17" ht="24" customHeight="1">
      <c r="A146" s="516">
        <v>74</v>
      </c>
      <c r="B146" s="490" t="s">
        <v>1656</v>
      </c>
      <c r="C146" s="489">
        <v>471793.84</v>
      </c>
      <c r="D146" s="491" t="s">
        <v>1525</v>
      </c>
      <c r="E146" s="491" t="s">
        <v>1730</v>
      </c>
      <c r="F146" s="487"/>
      <c r="G146" s="488"/>
      <c r="H146" s="488"/>
      <c r="I146" s="488"/>
      <c r="J146" s="488"/>
      <c r="K146" s="488"/>
      <c r="L146" s="488"/>
      <c r="M146" s="488"/>
      <c r="N146" s="488"/>
      <c r="O146" s="488"/>
      <c r="P146" s="488"/>
      <c r="Q146" s="488"/>
    </row>
    <row r="147" spans="1:17" ht="24" customHeight="1">
      <c r="A147" s="516">
        <v>75</v>
      </c>
      <c r="B147" s="490" t="s">
        <v>1656</v>
      </c>
      <c r="C147" s="489">
        <v>147439.8</v>
      </c>
      <c r="D147" s="491" t="s">
        <v>1525</v>
      </c>
      <c r="E147" s="491" t="s">
        <v>1731</v>
      </c>
      <c r="F147" s="487"/>
      <c r="G147" s="488"/>
      <c r="H147" s="488"/>
      <c r="I147" s="488"/>
      <c r="J147" s="488"/>
      <c r="K147" s="488"/>
      <c r="L147" s="488"/>
      <c r="M147" s="488"/>
      <c r="N147" s="488"/>
      <c r="O147" s="488"/>
      <c r="P147" s="488"/>
      <c r="Q147" s="488"/>
    </row>
    <row r="148" spans="1:17" ht="24" customHeight="1">
      <c r="A148" s="516">
        <v>76</v>
      </c>
      <c r="B148" s="490" t="s">
        <v>1656</v>
      </c>
      <c r="C148" s="489">
        <v>40665.03</v>
      </c>
      <c r="D148" s="491" t="s">
        <v>1525</v>
      </c>
      <c r="E148" s="491" t="s">
        <v>1732</v>
      </c>
      <c r="F148" s="487"/>
      <c r="G148" s="488"/>
      <c r="H148" s="488"/>
      <c r="I148" s="488"/>
      <c r="J148" s="488"/>
      <c r="K148" s="488"/>
      <c r="L148" s="488"/>
      <c r="M148" s="488"/>
      <c r="N148" s="488"/>
      <c r="O148" s="488"/>
      <c r="P148" s="488"/>
      <c r="Q148" s="488"/>
    </row>
    <row r="149" spans="1:17" ht="24" customHeight="1">
      <c r="A149" s="516">
        <v>77</v>
      </c>
      <c r="B149" s="490" t="s">
        <v>1656</v>
      </c>
      <c r="C149" s="489">
        <v>76948.47</v>
      </c>
      <c r="D149" s="491" t="s">
        <v>1525</v>
      </c>
      <c r="E149" s="491" t="s">
        <v>1733</v>
      </c>
      <c r="F149" s="487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Q149" s="488"/>
    </row>
    <row r="150" spans="1:17" ht="24" customHeight="1">
      <c r="A150" s="516">
        <v>78</v>
      </c>
      <c r="B150" s="490" t="s">
        <v>1753</v>
      </c>
      <c r="C150" s="489">
        <v>1900000</v>
      </c>
      <c r="D150" s="209" t="s">
        <v>1524</v>
      </c>
      <c r="E150" s="491" t="s">
        <v>739</v>
      </c>
      <c r="F150" s="517">
        <v>1994</v>
      </c>
      <c r="G150" s="492" t="s">
        <v>647</v>
      </c>
      <c r="H150" s="493" t="s">
        <v>1819</v>
      </c>
      <c r="I150" s="493" t="s">
        <v>1825</v>
      </c>
      <c r="J150" s="494">
        <v>2</v>
      </c>
      <c r="K150" s="517" t="s">
        <v>1409</v>
      </c>
      <c r="L150" s="488"/>
      <c r="M150" s="488"/>
      <c r="N150" s="488"/>
      <c r="O150" s="488"/>
      <c r="P150" s="488"/>
      <c r="Q150" s="488"/>
    </row>
    <row r="151" spans="1:17" ht="24" customHeight="1">
      <c r="A151" s="516">
        <v>79</v>
      </c>
      <c r="B151" s="490" t="s">
        <v>1656</v>
      </c>
      <c r="C151" s="489">
        <v>331965.7</v>
      </c>
      <c r="D151" s="491" t="s">
        <v>1525</v>
      </c>
      <c r="E151" s="491" t="s">
        <v>1734</v>
      </c>
      <c r="F151" s="487"/>
      <c r="G151" s="488"/>
      <c r="H151" s="488"/>
      <c r="I151" s="488"/>
      <c r="J151" s="488"/>
      <c r="K151" s="488"/>
      <c r="L151" s="488"/>
      <c r="M151" s="488"/>
      <c r="N151" s="488"/>
      <c r="O151" s="488"/>
      <c r="P151" s="488"/>
      <c r="Q151" s="488"/>
    </row>
    <row r="152" spans="1:17" ht="24" customHeight="1">
      <c r="A152" s="516">
        <v>80</v>
      </c>
      <c r="B152" s="490" t="s">
        <v>1754</v>
      </c>
      <c r="C152" s="489">
        <v>27076</v>
      </c>
      <c r="D152" s="209"/>
      <c r="E152" s="491" t="s">
        <v>1735</v>
      </c>
      <c r="F152" s="487"/>
      <c r="G152" s="488"/>
      <c r="H152" s="488"/>
      <c r="I152" s="488"/>
      <c r="J152" s="488"/>
      <c r="K152" s="488"/>
      <c r="L152" s="488"/>
      <c r="M152" s="488"/>
      <c r="N152" s="488"/>
      <c r="O152" s="488"/>
      <c r="P152" s="488"/>
      <c r="Q152" s="488"/>
    </row>
    <row r="153" spans="1:17" ht="24" customHeight="1">
      <c r="A153" s="516">
        <v>81</v>
      </c>
      <c r="B153" s="490" t="s">
        <v>1754</v>
      </c>
      <c r="C153" s="489">
        <v>56054</v>
      </c>
      <c r="D153" s="209"/>
      <c r="E153" s="491" t="s">
        <v>1736</v>
      </c>
      <c r="F153" s="487"/>
      <c r="G153" s="488"/>
      <c r="H153" s="488"/>
      <c r="I153" s="488"/>
      <c r="J153" s="488"/>
      <c r="K153" s="488"/>
      <c r="L153" s="488"/>
      <c r="M153" s="488"/>
      <c r="N153" s="488"/>
      <c r="O153" s="488"/>
      <c r="P153" s="488"/>
      <c r="Q153" s="488"/>
    </row>
    <row r="154" spans="1:17" ht="24" customHeight="1">
      <c r="A154" s="516">
        <v>82</v>
      </c>
      <c r="B154" s="490" t="s">
        <v>1754</v>
      </c>
      <c r="C154" s="489">
        <v>57082</v>
      </c>
      <c r="D154" s="209"/>
      <c r="E154" s="491" t="s">
        <v>1737</v>
      </c>
      <c r="F154" s="487"/>
      <c r="G154" s="488"/>
      <c r="H154" s="488"/>
      <c r="I154" s="488"/>
      <c r="J154" s="488"/>
      <c r="K154" s="488"/>
      <c r="L154" s="488"/>
      <c r="M154" s="488"/>
      <c r="N154" s="488"/>
      <c r="O154" s="488"/>
      <c r="P154" s="488"/>
      <c r="Q154" s="488"/>
    </row>
    <row r="155" spans="1:17" ht="24" customHeight="1">
      <c r="A155" s="516">
        <v>83</v>
      </c>
      <c r="B155" s="490" t="s">
        <v>1754</v>
      </c>
      <c r="C155" s="489">
        <v>71898</v>
      </c>
      <c r="D155" s="209"/>
      <c r="E155" s="491" t="s">
        <v>1738</v>
      </c>
      <c r="F155" s="487"/>
      <c r="G155" s="488"/>
      <c r="H155" s="488"/>
      <c r="I155" s="488"/>
      <c r="J155" s="488"/>
      <c r="K155" s="488"/>
      <c r="L155" s="488"/>
      <c r="M155" s="488"/>
      <c r="N155" s="488"/>
      <c r="O155" s="488"/>
      <c r="P155" s="488"/>
      <c r="Q155" s="488"/>
    </row>
    <row r="156" spans="1:17" ht="24" customHeight="1">
      <c r="A156" s="516">
        <v>84</v>
      </c>
      <c r="B156" s="490" t="s">
        <v>1754</v>
      </c>
      <c r="C156" s="518">
        <v>125000</v>
      </c>
      <c r="D156" s="209"/>
      <c r="E156" s="491" t="s">
        <v>2271</v>
      </c>
      <c r="F156" s="487"/>
      <c r="G156" s="488"/>
      <c r="H156" s="488"/>
      <c r="I156" s="488"/>
      <c r="J156" s="488"/>
      <c r="K156" s="488"/>
      <c r="L156" s="488"/>
      <c r="M156" s="488"/>
      <c r="N156" s="488"/>
      <c r="O156" s="488"/>
      <c r="P156" s="488"/>
      <c r="Q156" s="488"/>
    </row>
    <row r="157" spans="1:17" ht="24" customHeight="1">
      <c r="A157" s="516">
        <v>85</v>
      </c>
      <c r="B157" s="490" t="s">
        <v>1755</v>
      </c>
      <c r="C157" s="489">
        <v>41134</v>
      </c>
      <c r="D157" s="209"/>
      <c r="E157" s="491" t="s">
        <v>1739</v>
      </c>
      <c r="F157" s="487"/>
      <c r="G157" s="488"/>
      <c r="H157" s="488"/>
      <c r="I157" s="488"/>
      <c r="J157" s="488"/>
      <c r="K157" s="488"/>
      <c r="L157" s="488"/>
      <c r="M157" s="488"/>
      <c r="N157" s="488"/>
      <c r="O157" s="488"/>
      <c r="P157" s="488"/>
      <c r="Q157" s="488"/>
    </row>
    <row r="158" spans="1:17" ht="24" customHeight="1">
      <c r="A158" s="516">
        <v>86</v>
      </c>
      <c r="B158" s="490" t="s">
        <v>1755</v>
      </c>
      <c r="C158" s="489">
        <v>41134</v>
      </c>
      <c r="D158" s="209"/>
      <c r="E158" s="491" t="s">
        <v>1740</v>
      </c>
      <c r="F158" s="487"/>
      <c r="G158" s="488"/>
      <c r="H158" s="488"/>
      <c r="I158" s="488"/>
      <c r="J158" s="488"/>
      <c r="K158" s="488"/>
      <c r="L158" s="488"/>
      <c r="M158" s="488"/>
      <c r="N158" s="488"/>
      <c r="O158" s="488"/>
      <c r="P158" s="488"/>
      <c r="Q158" s="488"/>
    </row>
    <row r="159" spans="1:17" ht="24" customHeight="1">
      <c r="A159" s="516">
        <v>87</v>
      </c>
      <c r="B159" s="490" t="s">
        <v>1755</v>
      </c>
      <c r="C159" s="489">
        <v>53390</v>
      </c>
      <c r="D159" s="209"/>
      <c r="E159" s="491" t="s">
        <v>1741</v>
      </c>
      <c r="F159" s="487"/>
      <c r="G159" s="488"/>
      <c r="H159" s="488"/>
      <c r="I159" s="488"/>
      <c r="J159" s="488"/>
      <c r="K159" s="488"/>
      <c r="L159" s="488"/>
      <c r="M159" s="488"/>
      <c r="N159" s="488"/>
      <c r="O159" s="488"/>
      <c r="P159" s="488"/>
      <c r="Q159" s="488"/>
    </row>
    <row r="160" spans="1:17" ht="24" customHeight="1">
      <c r="A160" s="516">
        <v>88</v>
      </c>
      <c r="B160" s="490" t="s">
        <v>1755</v>
      </c>
      <c r="C160" s="489">
        <v>65930</v>
      </c>
      <c r="D160" s="209"/>
      <c r="E160" s="491" t="s">
        <v>1742</v>
      </c>
      <c r="F160" s="487"/>
      <c r="G160" s="488"/>
      <c r="H160" s="488"/>
      <c r="I160" s="488"/>
      <c r="J160" s="488"/>
      <c r="K160" s="488"/>
      <c r="L160" s="488"/>
      <c r="M160" s="488"/>
      <c r="N160" s="488"/>
      <c r="O160" s="488"/>
      <c r="P160" s="488"/>
      <c r="Q160" s="488"/>
    </row>
    <row r="161" spans="1:17" ht="24" customHeight="1">
      <c r="A161" s="516">
        <v>89</v>
      </c>
      <c r="B161" s="490" t="s">
        <v>1755</v>
      </c>
      <c r="C161" s="489">
        <v>65930</v>
      </c>
      <c r="D161" s="209"/>
      <c r="E161" s="491" t="s">
        <v>1743</v>
      </c>
      <c r="F161" s="487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</row>
    <row r="162" spans="1:17" ht="24" customHeight="1">
      <c r="A162" s="516">
        <v>90</v>
      </c>
      <c r="B162" s="490" t="s">
        <v>1755</v>
      </c>
      <c r="C162" s="489">
        <v>83720</v>
      </c>
      <c r="D162" s="209"/>
      <c r="E162" s="491" t="s">
        <v>1744</v>
      </c>
      <c r="F162" s="487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</row>
    <row r="163" spans="1:17" ht="24" customHeight="1">
      <c r="A163" s="516">
        <v>91</v>
      </c>
      <c r="B163" s="490" t="s">
        <v>1755</v>
      </c>
      <c r="C163" s="489">
        <v>47800</v>
      </c>
      <c r="D163" s="209"/>
      <c r="E163" s="491" t="s">
        <v>1745</v>
      </c>
      <c r="F163" s="487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</row>
    <row r="164" spans="1:17" ht="24" customHeight="1">
      <c r="A164" s="516">
        <v>92</v>
      </c>
      <c r="B164" s="490" t="s">
        <v>1656</v>
      </c>
      <c r="C164" s="489">
        <v>220640.14</v>
      </c>
      <c r="D164" s="491" t="s">
        <v>1525</v>
      </c>
      <c r="E164" s="491" t="s">
        <v>1746</v>
      </c>
      <c r="F164" s="487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</row>
    <row r="165" spans="1:17" ht="24" customHeight="1">
      <c r="A165" s="516">
        <v>93</v>
      </c>
      <c r="B165" s="490" t="s">
        <v>1656</v>
      </c>
      <c r="C165" s="489">
        <v>68688.56</v>
      </c>
      <c r="D165" s="491" t="s">
        <v>1525</v>
      </c>
      <c r="E165" s="491" t="s">
        <v>1747</v>
      </c>
      <c r="F165" s="487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</row>
    <row r="166" spans="1:17" ht="24" customHeight="1">
      <c r="A166" s="516">
        <v>94</v>
      </c>
      <c r="B166" s="490" t="s">
        <v>1656</v>
      </c>
      <c r="C166" s="489">
        <v>238097.14</v>
      </c>
      <c r="D166" s="491" t="s">
        <v>1525</v>
      </c>
      <c r="E166" s="491" t="s">
        <v>1748</v>
      </c>
      <c r="F166" s="487"/>
      <c r="G166" s="488"/>
      <c r="H166" s="488"/>
      <c r="I166" s="488"/>
      <c r="J166" s="488"/>
      <c r="K166" s="488"/>
      <c r="L166" s="488"/>
      <c r="M166" s="488"/>
      <c r="N166" s="488"/>
      <c r="O166" s="488"/>
      <c r="P166" s="488"/>
      <c r="Q166" s="488"/>
    </row>
    <row r="167" spans="1:17" ht="24" customHeight="1">
      <c r="A167" s="516">
        <v>95</v>
      </c>
      <c r="B167" s="490" t="s">
        <v>1656</v>
      </c>
      <c r="C167" s="489">
        <v>58642</v>
      </c>
      <c r="D167" s="491" t="s">
        <v>1525</v>
      </c>
      <c r="E167" s="491" t="s">
        <v>1749</v>
      </c>
      <c r="F167" s="487"/>
      <c r="G167" s="488"/>
      <c r="H167" s="488"/>
      <c r="I167" s="488"/>
      <c r="J167" s="488"/>
      <c r="K167" s="488"/>
      <c r="L167" s="488"/>
      <c r="M167" s="488"/>
      <c r="N167" s="488"/>
      <c r="O167" s="488"/>
      <c r="P167" s="488"/>
      <c r="Q167" s="488"/>
    </row>
    <row r="168" spans="1:17" ht="24" customHeight="1">
      <c r="A168" s="516">
        <v>96</v>
      </c>
      <c r="B168" s="490" t="s">
        <v>1656</v>
      </c>
      <c r="C168" s="489">
        <v>32735.33</v>
      </c>
      <c r="D168" s="491" t="s">
        <v>1525</v>
      </c>
      <c r="E168" s="491" t="s">
        <v>1750</v>
      </c>
      <c r="F168" s="487"/>
      <c r="G168" s="488"/>
      <c r="H168" s="488"/>
      <c r="I168" s="488"/>
      <c r="J168" s="488"/>
      <c r="K168" s="488"/>
      <c r="L168" s="488"/>
      <c r="M168" s="488"/>
      <c r="N168" s="488"/>
      <c r="O168" s="488"/>
      <c r="P168" s="488"/>
      <c r="Q168" s="488"/>
    </row>
    <row r="169" spans="1:17" ht="24" customHeight="1">
      <c r="A169" s="516">
        <v>97</v>
      </c>
      <c r="B169" s="490" t="s">
        <v>1656</v>
      </c>
      <c r="C169" s="489">
        <v>1598.52</v>
      </c>
      <c r="D169" s="491" t="s">
        <v>1525</v>
      </c>
      <c r="E169" s="491" t="s">
        <v>1751</v>
      </c>
      <c r="F169" s="487"/>
      <c r="G169" s="488"/>
      <c r="H169" s="488"/>
      <c r="I169" s="488"/>
      <c r="J169" s="488"/>
      <c r="K169" s="488"/>
      <c r="L169" s="488"/>
      <c r="M169" s="488"/>
      <c r="N169" s="488"/>
      <c r="O169" s="488"/>
      <c r="P169" s="488"/>
      <c r="Q169" s="488"/>
    </row>
    <row r="170" spans="1:17" ht="24" customHeight="1">
      <c r="A170" s="516">
        <v>98</v>
      </c>
      <c r="B170" s="490" t="s">
        <v>1755</v>
      </c>
      <c r="C170" s="489">
        <v>43974.55</v>
      </c>
      <c r="D170" s="209"/>
      <c r="E170" s="491" t="s">
        <v>1752</v>
      </c>
      <c r="F170" s="487"/>
      <c r="G170" s="488"/>
      <c r="H170" s="488"/>
      <c r="I170" s="488"/>
      <c r="J170" s="488"/>
      <c r="K170" s="488"/>
      <c r="L170" s="488"/>
      <c r="M170" s="488"/>
      <c r="N170" s="488"/>
      <c r="O170" s="488"/>
      <c r="P170" s="488"/>
      <c r="Q170" s="488"/>
    </row>
    <row r="171" spans="1:17" ht="24" customHeight="1">
      <c r="A171" s="516">
        <v>99</v>
      </c>
      <c r="B171" s="490" t="s">
        <v>1755</v>
      </c>
      <c r="C171" s="489">
        <v>55960.95</v>
      </c>
      <c r="D171" s="209"/>
      <c r="E171" s="491" t="s">
        <v>1752</v>
      </c>
      <c r="F171" s="487"/>
      <c r="G171" s="488"/>
      <c r="H171" s="488"/>
      <c r="I171" s="488"/>
      <c r="J171" s="488"/>
      <c r="K171" s="488"/>
      <c r="L171" s="488"/>
      <c r="M171" s="488"/>
      <c r="N171" s="488"/>
      <c r="O171" s="488"/>
      <c r="P171" s="488"/>
      <c r="Q171" s="488"/>
    </row>
    <row r="172" spans="1:17" ht="24" customHeight="1">
      <c r="A172" s="516">
        <v>100</v>
      </c>
      <c r="B172" s="490" t="s">
        <v>1754</v>
      </c>
      <c r="C172" s="489">
        <v>71064.16</v>
      </c>
      <c r="D172" s="209"/>
      <c r="E172" s="491" t="s">
        <v>740</v>
      </c>
      <c r="F172" s="487"/>
      <c r="G172" s="488"/>
      <c r="H172" s="488"/>
      <c r="I172" s="488"/>
      <c r="J172" s="488"/>
      <c r="K172" s="488"/>
      <c r="L172" s="488"/>
      <c r="M172" s="488"/>
      <c r="N172" s="488"/>
      <c r="O172" s="488"/>
      <c r="P172" s="488"/>
      <c r="Q172" s="488"/>
    </row>
    <row r="173" spans="1:17" ht="24" customHeight="1">
      <c r="A173" s="516">
        <v>101</v>
      </c>
      <c r="B173" s="490" t="s">
        <v>1754</v>
      </c>
      <c r="C173" s="489">
        <v>197054.4</v>
      </c>
      <c r="D173" s="209"/>
      <c r="E173" s="491" t="s">
        <v>741</v>
      </c>
      <c r="F173" s="487"/>
      <c r="G173" s="488"/>
      <c r="H173" s="488"/>
      <c r="I173" s="488"/>
      <c r="J173" s="488"/>
      <c r="K173" s="488"/>
      <c r="L173" s="488"/>
      <c r="M173" s="488"/>
      <c r="N173" s="488"/>
      <c r="O173" s="488"/>
      <c r="P173" s="488"/>
      <c r="Q173" s="488"/>
    </row>
    <row r="174" spans="1:17" ht="24" customHeight="1">
      <c r="A174" s="516">
        <v>102</v>
      </c>
      <c r="B174" s="490" t="s">
        <v>1754</v>
      </c>
      <c r="C174" s="489">
        <v>138447.71</v>
      </c>
      <c r="D174" s="209"/>
      <c r="E174" s="491" t="s">
        <v>742</v>
      </c>
      <c r="F174" s="487"/>
      <c r="G174" s="488"/>
      <c r="H174" s="488"/>
      <c r="I174" s="488"/>
      <c r="J174" s="488"/>
      <c r="K174" s="488"/>
      <c r="L174" s="488"/>
      <c r="M174" s="488"/>
      <c r="N174" s="488"/>
      <c r="O174" s="488"/>
      <c r="P174" s="488"/>
      <c r="Q174" s="488"/>
    </row>
    <row r="175" spans="1:17" ht="24" customHeight="1">
      <c r="A175" s="516">
        <v>103</v>
      </c>
      <c r="B175" s="490" t="s">
        <v>1754</v>
      </c>
      <c r="C175" s="489">
        <v>198186.86</v>
      </c>
      <c r="D175" s="209"/>
      <c r="E175" s="491" t="s">
        <v>743</v>
      </c>
      <c r="F175" s="487"/>
      <c r="G175" s="488"/>
      <c r="H175" s="488"/>
      <c r="I175" s="488"/>
      <c r="J175" s="488"/>
      <c r="K175" s="488"/>
      <c r="L175" s="488"/>
      <c r="M175" s="488"/>
      <c r="N175" s="488"/>
      <c r="O175" s="488"/>
      <c r="P175" s="488"/>
      <c r="Q175" s="488"/>
    </row>
    <row r="176" spans="1:17" ht="24" customHeight="1">
      <c r="A176" s="516">
        <v>104</v>
      </c>
      <c r="B176" s="490" t="s">
        <v>1754</v>
      </c>
      <c r="C176" s="489">
        <v>140429.57</v>
      </c>
      <c r="D176" s="209"/>
      <c r="E176" s="491" t="s">
        <v>744</v>
      </c>
      <c r="F176" s="487"/>
      <c r="G176" s="488"/>
      <c r="H176" s="488"/>
      <c r="I176" s="488"/>
      <c r="J176" s="488"/>
      <c r="K176" s="488"/>
      <c r="L176" s="488"/>
      <c r="M176" s="488"/>
      <c r="N176" s="488"/>
      <c r="O176" s="488"/>
      <c r="P176" s="488"/>
      <c r="Q176" s="488"/>
    </row>
    <row r="177" spans="1:17" ht="24" customHeight="1">
      <c r="A177" s="516">
        <v>105</v>
      </c>
      <c r="B177" s="490" t="s">
        <v>1754</v>
      </c>
      <c r="C177" s="489">
        <v>134483.97</v>
      </c>
      <c r="D177" s="209"/>
      <c r="E177" s="491" t="s">
        <v>745</v>
      </c>
      <c r="F177" s="487"/>
      <c r="G177" s="488"/>
      <c r="H177" s="488"/>
      <c r="I177" s="488"/>
      <c r="J177" s="488"/>
      <c r="K177" s="488"/>
      <c r="L177" s="488"/>
      <c r="M177" s="488"/>
      <c r="N177" s="488"/>
      <c r="O177" s="488"/>
      <c r="P177" s="488"/>
      <c r="Q177" s="488"/>
    </row>
    <row r="178" spans="1:17" ht="24" customHeight="1">
      <c r="A178" s="516">
        <v>106</v>
      </c>
      <c r="B178" s="490" t="s">
        <v>1754</v>
      </c>
      <c r="C178" s="489">
        <v>135333.33</v>
      </c>
      <c r="D178" s="209"/>
      <c r="E178" s="491" t="s">
        <v>746</v>
      </c>
      <c r="F178" s="487"/>
      <c r="G178" s="488"/>
      <c r="H178" s="488"/>
      <c r="I178" s="488"/>
      <c r="J178" s="488"/>
      <c r="K178" s="488"/>
      <c r="L178" s="488"/>
      <c r="M178" s="488"/>
      <c r="N178" s="488"/>
      <c r="O178" s="488"/>
      <c r="P178" s="488"/>
      <c r="Q178" s="488"/>
    </row>
    <row r="179" spans="1:17" ht="24" customHeight="1">
      <c r="A179" s="516">
        <v>107</v>
      </c>
      <c r="B179" s="490" t="s">
        <v>920</v>
      </c>
      <c r="C179" s="489">
        <v>1290000</v>
      </c>
      <c r="D179" s="209"/>
      <c r="E179" s="491" t="s">
        <v>2272</v>
      </c>
      <c r="F179" s="487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</row>
    <row r="180" spans="1:17" ht="24" customHeight="1">
      <c r="A180" s="516">
        <v>108</v>
      </c>
      <c r="B180" s="490" t="s">
        <v>1754</v>
      </c>
      <c r="C180" s="489">
        <v>119270</v>
      </c>
      <c r="D180" s="209"/>
      <c r="E180" s="491" t="s">
        <v>2273</v>
      </c>
      <c r="F180" s="487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488"/>
    </row>
    <row r="181" spans="1:17" ht="24" customHeight="1">
      <c r="A181" s="516">
        <v>109</v>
      </c>
      <c r="B181" s="490" t="s">
        <v>2276</v>
      </c>
      <c r="C181" s="489">
        <v>103042.8</v>
      </c>
      <c r="D181" s="228"/>
      <c r="E181" s="491" t="s">
        <v>2274</v>
      </c>
      <c r="F181" s="487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488"/>
    </row>
    <row r="182" spans="1:17" ht="24" customHeight="1">
      <c r="A182" s="516">
        <v>110</v>
      </c>
      <c r="B182" s="490" t="s">
        <v>2276</v>
      </c>
      <c r="C182" s="489">
        <v>89413.74</v>
      </c>
      <c r="D182" s="209"/>
      <c r="E182" s="491" t="s">
        <v>2275</v>
      </c>
      <c r="F182" s="487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</row>
    <row r="183" spans="1:17" ht="24" customHeight="1">
      <c r="A183" s="516"/>
      <c r="B183" s="519" t="s">
        <v>1774</v>
      </c>
      <c r="C183" s="209"/>
      <c r="D183" s="520">
        <f>SUM(C73:C182)</f>
        <v>17491439.310000002</v>
      </c>
      <c r="E183" s="491"/>
      <c r="F183" s="487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</row>
    <row r="184" spans="1:17" ht="24" customHeight="1">
      <c r="A184" s="521">
        <v>1</v>
      </c>
      <c r="B184" s="522" t="s">
        <v>1756</v>
      </c>
      <c r="C184" s="486">
        <v>30000</v>
      </c>
      <c r="D184" s="495" t="s">
        <v>1593</v>
      </c>
      <c r="E184" s="522" t="s">
        <v>1206</v>
      </c>
      <c r="F184" s="487"/>
      <c r="G184" s="488"/>
      <c r="H184" s="488"/>
      <c r="I184" s="488"/>
      <c r="J184" s="488"/>
      <c r="K184" s="488"/>
      <c r="L184" s="488"/>
      <c r="M184" s="488"/>
      <c r="N184" s="488"/>
      <c r="O184" s="488"/>
      <c r="P184" s="488"/>
      <c r="Q184" s="488"/>
    </row>
    <row r="185" spans="1:17" ht="24" customHeight="1">
      <c r="A185" s="521">
        <v>2</v>
      </c>
      <c r="B185" s="522" t="s">
        <v>1756</v>
      </c>
      <c r="C185" s="486">
        <v>14860.03</v>
      </c>
      <c r="D185" s="495" t="s">
        <v>1593</v>
      </c>
      <c r="E185" s="522" t="s">
        <v>1207</v>
      </c>
      <c r="F185" s="487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</row>
    <row r="186" spans="1:17" ht="24" customHeight="1">
      <c r="A186" s="521">
        <v>3</v>
      </c>
      <c r="B186" s="522" t="s">
        <v>1756</v>
      </c>
      <c r="C186" s="486">
        <v>14860.03</v>
      </c>
      <c r="D186" s="495" t="s">
        <v>1593</v>
      </c>
      <c r="E186" s="522" t="s">
        <v>1208</v>
      </c>
      <c r="F186" s="487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</row>
    <row r="187" spans="1:17" ht="24" customHeight="1">
      <c r="A187" s="521">
        <v>4</v>
      </c>
      <c r="B187" s="522" t="s">
        <v>1756</v>
      </c>
      <c r="C187" s="486">
        <v>13578.6</v>
      </c>
      <c r="D187" s="495" t="s">
        <v>1593</v>
      </c>
      <c r="E187" s="522" t="s">
        <v>1759</v>
      </c>
      <c r="F187" s="487"/>
      <c r="G187" s="488"/>
      <c r="H187" s="488"/>
      <c r="I187" s="488"/>
      <c r="J187" s="488"/>
      <c r="K187" s="488"/>
      <c r="L187" s="488"/>
      <c r="M187" s="488"/>
      <c r="N187" s="488"/>
      <c r="O187" s="488"/>
      <c r="P187" s="488"/>
      <c r="Q187" s="488"/>
    </row>
    <row r="188" spans="1:17" ht="24" customHeight="1">
      <c r="A188" s="521">
        <v>5</v>
      </c>
      <c r="B188" s="522" t="s">
        <v>1756</v>
      </c>
      <c r="C188" s="486">
        <v>13578.6</v>
      </c>
      <c r="D188" s="495" t="s">
        <v>1593</v>
      </c>
      <c r="E188" s="522" t="s">
        <v>1759</v>
      </c>
      <c r="F188" s="487"/>
      <c r="G188" s="488"/>
      <c r="H188" s="488"/>
      <c r="I188" s="488"/>
      <c r="J188" s="488"/>
      <c r="K188" s="488"/>
      <c r="L188" s="488"/>
      <c r="M188" s="488"/>
      <c r="N188" s="488"/>
      <c r="O188" s="488"/>
      <c r="P188" s="488"/>
      <c r="Q188" s="488"/>
    </row>
    <row r="189" spans="1:17" ht="24" customHeight="1">
      <c r="A189" s="521">
        <v>6</v>
      </c>
      <c r="B189" s="522" t="s">
        <v>1756</v>
      </c>
      <c r="C189" s="486">
        <v>21714</v>
      </c>
      <c r="D189" s="495" t="s">
        <v>1593</v>
      </c>
      <c r="E189" s="522" t="s">
        <v>1209</v>
      </c>
      <c r="F189" s="487"/>
      <c r="G189" s="488"/>
      <c r="H189" s="488"/>
      <c r="I189" s="488"/>
      <c r="J189" s="488"/>
      <c r="K189" s="488"/>
      <c r="L189" s="488"/>
      <c r="M189" s="488"/>
      <c r="N189" s="488"/>
      <c r="O189" s="488"/>
      <c r="P189" s="488"/>
      <c r="Q189" s="488"/>
    </row>
    <row r="190" spans="1:17" ht="24" customHeight="1">
      <c r="A190" s="521">
        <v>7</v>
      </c>
      <c r="B190" s="522" t="s">
        <v>1756</v>
      </c>
      <c r="C190" s="486">
        <v>18278.33</v>
      </c>
      <c r="D190" s="495" t="s">
        <v>1593</v>
      </c>
      <c r="E190" s="522" t="s">
        <v>1210</v>
      </c>
      <c r="F190" s="487"/>
      <c r="G190" s="488"/>
      <c r="H190" s="488"/>
      <c r="I190" s="488"/>
      <c r="J190" s="488"/>
      <c r="K190" s="488"/>
      <c r="L190" s="488"/>
      <c r="M190" s="488"/>
      <c r="N190" s="488"/>
      <c r="O190" s="488"/>
      <c r="P190" s="488"/>
      <c r="Q190" s="488"/>
    </row>
    <row r="191" spans="1:17" ht="24" customHeight="1">
      <c r="A191" s="521">
        <v>8</v>
      </c>
      <c r="B191" s="522" t="s">
        <v>1756</v>
      </c>
      <c r="C191" s="486">
        <v>29652.79</v>
      </c>
      <c r="D191" s="495" t="s">
        <v>1593</v>
      </c>
      <c r="E191" s="522" t="s">
        <v>1211</v>
      </c>
      <c r="F191" s="487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8"/>
    </row>
    <row r="192" spans="1:17" ht="24" customHeight="1">
      <c r="A192" s="521">
        <v>9</v>
      </c>
      <c r="B192" s="522" t="s">
        <v>1756</v>
      </c>
      <c r="C192" s="486">
        <v>21096.94</v>
      </c>
      <c r="D192" s="495" t="s">
        <v>1593</v>
      </c>
      <c r="E192" s="522" t="s">
        <v>1212</v>
      </c>
      <c r="F192" s="487"/>
      <c r="G192" s="488"/>
      <c r="H192" s="488"/>
      <c r="I192" s="488"/>
      <c r="J192" s="488"/>
      <c r="K192" s="488"/>
      <c r="L192" s="488"/>
      <c r="M192" s="488"/>
      <c r="N192" s="488"/>
      <c r="O192" s="488"/>
      <c r="P192" s="488"/>
      <c r="Q192" s="488"/>
    </row>
    <row r="193" spans="1:17" ht="24" customHeight="1">
      <c r="A193" s="521">
        <v>10</v>
      </c>
      <c r="B193" s="522" t="s">
        <v>1756</v>
      </c>
      <c r="C193" s="486">
        <v>14860.02</v>
      </c>
      <c r="D193" s="495" t="s">
        <v>1593</v>
      </c>
      <c r="E193" s="522" t="s">
        <v>1213</v>
      </c>
      <c r="F193" s="487"/>
      <c r="G193" s="488"/>
      <c r="H193" s="488"/>
      <c r="I193" s="488"/>
      <c r="J193" s="488"/>
      <c r="K193" s="488"/>
      <c r="L193" s="488"/>
      <c r="M193" s="488"/>
      <c r="N193" s="488"/>
      <c r="O193" s="488"/>
      <c r="P193" s="488"/>
      <c r="Q193" s="488"/>
    </row>
    <row r="194" spans="1:17" ht="24" customHeight="1">
      <c r="A194" s="521">
        <v>11</v>
      </c>
      <c r="B194" s="522" t="s">
        <v>1756</v>
      </c>
      <c r="C194" s="486">
        <v>29652.79</v>
      </c>
      <c r="D194" s="495" t="s">
        <v>1593</v>
      </c>
      <c r="E194" s="522" t="s">
        <v>1214</v>
      </c>
      <c r="F194" s="487"/>
      <c r="G194" s="488"/>
      <c r="H194" s="488"/>
      <c r="I194" s="488"/>
      <c r="J194" s="488"/>
      <c r="K194" s="488"/>
      <c r="L194" s="488"/>
      <c r="M194" s="488"/>
      <c r="N194" s="488"/>
      <c r="O194" s="488"/>
      <c r="P194" s="488"/>
      <c r="Q194" s="488"/>
    </row>
    <row r="195" spans="1:17" ht="24" customHeight="1">
      <c r="A195" s="521">
        <v>12</v>
      </c>
      <c r="B195" s="522" t="s">
        <v>1756</v>
      </c>
      <c r="C195" s="486">
        <v>19488.61</v>
      </c>
      <c r="D195" s="495" t="s">
        <v>1593</v>
      </c>
      <c r="E195" s="522" t="s">
        <v>1215</v>
      </c>
      <c r="F195" s="487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  <c r="Q195" s="488"/>
    </row>
    <row r="196" spans="1:17" ht="24" customHeight="1">
      <c r="A196" s="521">
        <v>13</v>
      </c>
      <c r="B196" s="522" t="s">
        <v>1756</v>
      </c>
      <c r="C196" s="486">
        <v>30000</v>
      </c>
      <c r="D196" s="495" t="s">
        <v>1593</v>
      </c>
      <c r="E196" s="522" t="s">
        <v>1216</v>
      </c>
      <c r="F196" s="487"/>
      <c r="G196" s="488"/>
      <c r="H196" s="488"/>
      <c r="I196" s="488"/>
      <c r="J196" s="488"/>
      <c r="K196" s="488"/>
      <c r="L196" s="488"/>
      <c r="M196" s="488"/>
      <c r="N196" s="488"/>
      <c r="O196" s="488"/>
      <c r="P196" s="488"/>
      <c r="Q196" s="488"/>
    </row>
    <row r="197" spans="1:17" ht="24" customHeight="1">
      <c r="A197" s="521">
        <v>14</v>
      </c>
      <c r="B197" s="522" t="s">
        <v>1756</v>
      </c>
      <c r="C197" s="486">
        <v>16603.97</v>
      </c>
      <c r="D197" s="495" t="s">
        <v>1593</v>
      </c>
      <c r="E197" s="522" t="s">
        <v>1217</v>
      </c>
      <c r="F197" s="487"/>
      <c r="G197" s="488"/>
      <c r="H197" s="488"/>
      <c r="I197" s="488"/>
      <c r="J197" s="488"/>
      <c r="K197" s="488"/>
      <c r="L197" s="488"/>
      <c r="M197" s="488"/>
      <c r="N197" s="488"/>
      <c r="O197" s="488"/>
      <c r="P197" s="488"/>
      <c r="Q197" s="488"/>
    </row>
    <row r="198" spans="1:17" ht="24" customHeight="1">
      <c r="A198" s="521">
        <v>15</v>
      </c>
      <c r="B198" s="522" t="s">
        <v>1756</v>
      </c>
      <c r="C198" s="486">
        <v>21714</v>
      </c>
      <c r="D198" s="495" t="s">
        <v>1593</v>
      </c>
      <c r="E198" s="522" t="s">
        <v>1218</v>
      </c>
      <c r="F198" s="487"/>
      <c r="G198" s="488"/>
      <c r="H198" s="488"/>
      <c r="I198" s="488"/>
      <c r="J198" s="488"/>
      <c r="K198" s="488"/>
      <c r="L198" s="488"/>
      <c r="M198" s="488"/>
      <c r="N198" s="488"/>
      <c r="O198" s="488"/>
      <c r="P198" s="488"/>
      <c r="Q198" s="488"/>
    </row>
    <row r="199" spans="1:17" ht="24" customHeight="1">
      <c r="A199" s="521">
        <v>16</v>
      </c>
      <c r="B199" s="522" t="s">
        <v>1756</v>
      </c>
      <c r="C199" s="486">
        <v>16572</v>
      </c>
      <c r="D199" s="495" t="s">
        <v>1593</v>
      </c>
      <c r="E199" s="522" t="s">
        <v>1219</v>
      </c>
      <c r="F199" s="487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8"/>
    </row>
    <row r="200" spans="1:17" ht="24" customHeight="1">
      <c r="A200" s="521">
        <v>17</v>
      </c>
      <c r="B200" s="522" t="s">
        <v>1756</v>
      </c>
      <c r="C200" s="486">
        <v>4981.5</v>
      </c>
      <c r="D200" s="495" t="s">
        <v>1593</v>
      </c>
      <c r="E200" s="522" t="s">
        <v>2277</v>
      </c>
      <c r="F200" s="487"/>
      <c r="G200" s="488"/>
      <c r="H200" s="488"/>
      <c r="I200" s="488"/>
      <c r="J200" s="488"/>
      <c r="K200" s="488"/>
      <c r="L200" s="488"/>
      <c r="M200" s="488"/>
      <c r="N200" s="488"/>
      <c r="O200" s="488"/>
      <c r="P200" s="488"/>
      <c r="Q200" s="488"/>
    </row>
    <row r="201" spans="1:17" ht="24" customHeight="1">
      <c r="A201" s="521">
        <v>18</v>
      </c>
      <c r="B201" s="522" t="s">
        <v>1756</v>
      </c>
      <c r="C201" s="486">
        <v>4981.5</v>
      </c>
      <c r="D201" s="495" t="s">
        <v>1593</v>
      </c>
      <c r="E201" s="522" t="s">
        <v>2278</v>
      </c>
      <c r="F201" s="487"/>
      <c r="G201" s="488"/>
      <c r="H201" s="488"/>
      <c r="I201" s="488"/>
      <c r="J201" s="488"/>
      <c r="K201" s="488"/>
      <c r="L201" s="488"/>
      <c r="M201" s="488"/>
      <c r="N201" s="488"/>
      <c r="O201" s="488"/>
      <c r="P201" s="488"/>
      <c r="Q201" s="488"/>
    </row>
    <row r="202" spans="1:17" ht="24" customHeight="1">
      <c r="A202" s="521">
        <v>19</v>
      </c>
      <c r="B202" s="522" t="s">
        <v>1756</v>
      </c>
      <c r="C202" s="486">
        <v>4981.5</v>
      </c>
      <c r="D202" s="495" t="s">
        <v>1593</v>
      </c>
      <c r="E202" s="522" t="s">
        <v>2279</v>
      </c>
      <c r="F202" s="487"/>
      <c r="G202" s="488"/>
      <c r="H202" s="488"/>
      <c r="I202" s="488"/>
      <c r="J202" s="488"/>
      <c r="K202" s="488"/>
      <c r="L202" s="488"/>
      <c r="M202" s="488"/>
      <c r="N202" s="488"/>
      <c r="O202" s="488"/>
      <c r="P202" s="488"/>
      <c r="Q202" s="488"/>
    </row>
    <row r="203" spans="1:17" ht="24" customHeight="1">
      <c r="A203" s="516"/>
      <c r="B203" s="517" t="s">
        <v>747</v>
      </c>
      <c r="C203" s="489"/>
      <c r="D203" s="208">
        <f>SUM(C184:C202)</f>
        <v>341455.20999999996</v>
      </c>
      <c r="E203" s="487" t="s">
        <v>1751</v>
      </c>
      <c r="F203" s="487"/>
      <c r="G203" s="488"/>
      <c r="H203" s="488"/>
      <c r="I203" s="488"/>
      <c r="J203" s="488"/>
      <c r="K203" s="488"/>
      <c r="L203" s="488"/>
      <c r="M203" s="488"/>
      <c r="N203" s="488"/>
      <c r="O203" s="488"/>
      <c r="P203" s="488"/>
      <c r="Q203" s="488"/>
    </row>
    <row r="204" spans="1:17" ht="56.25" customHeight="1">
      <c r="A204" s="516">
        <v>1</v>
      </c>
      <c r="B204" s="523" t="s">
        <v>2280</v>
      </c>
      <c r="C204" s="489">
        <v>9360000</v>
      </c>
      <c r="D204" s="208" t="s">
        <v>1524</v>
      </c>
      <c r="E204" s="487"/>
      <c r="F204" s="487"/>
      <c r="G204" s="488"/>
      <c r="H204" s="488"/>
      <c r="I204" s="488"/>
      <c r="J204" s="488"/>
      <c r="K204" s="488"/>
      <c r="L204" s="488"/>
      <c r="M204" s="488"/>
      <c r="N204" s="488"/>
      <c r="O204" s="488"/>
      <c r="P204" s="488"/>
      <c r="Q204" s="488"/>
    </row>
    <row r="205" spans="1:6" ht="36.75" customHeight="1">
      <c r="A205" s="515"/>
      <c r="B205" s="524" t="s">
        <v>1760</v>
      </c>
      <c r="C205" s="211"/>
      <c r="D205" s="525">
        <f>SUM(D4:D203)</f>
        <v>31855742.040000003</v>
      </c>
      <c r="E205" s="209"/>
      <c r="F205" s="209"/>
    </row>
    <row r="206" spans="1:6" ht="47.25" customHeight="1">
      <c r="A206" s="504">
        <v>1</v>
      </c>
      <c r="B206" s="219" t="s">
        <v>1761</v>
      </c>
      <c r="C206" s="234">
        <v>422227.45</v>
      </c>
      <c r="D206" s="209"/>
      <c r="E206" s="209" t="s">
        <v>547</v>
      </c>
      <c r="F206" s="209">
        <v>1980</v>
      </c>
    </row>
    <row r="207" spans="1:8" ht="33.75" customHeight="1">
      <c r="A207" s="504">
        <v>2</v>
      </c>
      <c r="B207" s="219" t="s">
        <v>1762</v>
      </c>
      <c r="C207" s="234">
        <v>1122874.38</v>
      </c>
      <c r="D207" s="209"/>
      <c r="E207" s="209" t="s">
        <v>548</v>
      </c>
      <c r="F207" s="209">
        <v>2006</v>
      </c>
      <c r="H207" s="526">
        <f>D205+D210+D273+D278+D280+D283+D288+D290+D293+D296+D298+D300+D303++D305+D307+D335</f>
        <v>106752097.08999999</v>
      </c>
    </row>
    <row r="208" spans="1:6" ht="24" customHeight="1">
      <c r="A208" s="504">
        <v>3</v>
      </c>
      <c r="B208" s="219" t="s">
        <v>1763</v>
      </c>
      <c r="C208" s="234">
        <v>5117.45</v>
      </c>
      <c r="D208" s="209"/>
      <c r="E208" s="209" t="s">
        <v>547</v>
      </c>
      <c r="F208" s="209">
        <v>1980</v>
      </c>
    </row>
    <row r="209" spans="1:6" ht="24" customHeight="1">
      <c r="A209" s="504">
        <v>4</v>
      </c>
      <c r="B209" s="219" t="s">
        <v>1764</v>
      </c>
      <c r="C209" s="234">
        <v>26631.87</v>
      </c>
      <c r="D209" s="209"/>
      <c r="E209" s="209" t="s">
        <v>547</v>
      </c>
      <c r="F209" s="209">
        <v>1980</v>
      </c>
    </row>
    <row r="210" spans="1:12" ht="47.25">
      <c r="A210" s="515"/>
      <c r="B210" s="218" t="s">
        <v>1765</v>
      </c>
      <c r="C210" s="211"/>
      <c r="D210" s="449">
        <f>SUM(C206:C209)</f>
        <v>1576851.15</v>
      </c>
      <c r="E210" s="209"/>
      <c r="F210" s="195" t="s">
        <v>1797</v>
      </c>
      <c r="G210" s="470" t="s">
        <v>1798</v>
      </c>
      <c r="H210" s="195" t="s">
        <v>1799</v>
      </c>
      <c r="I210" s="195" t="s">
        <v>1800</v>
      </c>
      <c r="J210" s="195" t="s">
        <v>1804</v>
      </c>
      <c r="K210" s="195" t="s">
        <v>1522</v>
      </c>
      <c r="L210" s="195" t="s">
        <v>808</v>
      </c>
    </row>
    <row r="211" spans="1:17" ht="42.75" customHeight="1">
      <c r="A211" s="504">
        <v>1</v>
      </c>
      <c r="B211" s="223" t="s">
        <v>553</v>
      </c>
      <c r="C211" s="527">
        <v>9865450.35</v>
      </c>
      <c r="D211" s="471" t="s">
        <v>565</v>
      </c>
      <c r="E211" s="528" t="s">
        <v>1766</v>
      </c>
      <c r="F211" s="223">
        <v>2001</v>
      </c>
      <c r="G211" s="529"/>
      <c r="H211" s="529"/>
      <c r="I211" s="529"/>
      <c r="J211" s="529"/>
      <c r="K211" s="530" t="s">
        <v>708</v>
      </c>
      <c r="L211" s="528" t="s">
        <v>708</v>
      </c>
      <c r="M211" s="529"/>
      <c r="N211" s="529"/>
      <c r="O211" s="529"/>
      <c r="P211" s="529"/>
      <c r="Q211" s="529"/>
    </row>
    <row r="212" spans="1:17" ht="33" customHeight="1">
      <c r="A212" s="504">
        <v>2</v>
      </c>
      <c r="B212" s="223" t="s">
        <v>554</v>
      </c>
      <c r="C212" s="433">
        <v>702923.85</v>
      </c>
      <c r="D212" s="471" t="s">
        <v>566</v>
      </c>
      <c r="E212" s="531" t="s">
        <v>1767</v>
      </c>
      <c r="F212" s="223">
        <v>1981</v>
      </c>
      <c r="G212" s="532"/>
      <c r="H212" s="532"/>
      <c r="I212" s="532"/>
      <c r="J212" s="532"/>
      <c r="K212" s="532"/>
      <c r="L212" s="528" t="s">
        <v>708</v>
      </c>
      <c r="M212" s="532"/>
      <c r="N212" s="532"/>
      <c r="O212" s="532"/>
      <c r="P212" s="532"/>
      <c r="Q212" s="532"/>
    </row>
    <row r="213" spans="1:17" ht="33" customHeight="1">
      <c r="A213" s="504">
        <v>3</v>
      </c>
      <c r="B213" s="223" t="s">
        <v>555</v>
      </c>
      <c r="C213" s="433">
        <v>2065516.42</v>
      </c>
      <c r="D213" s="472" t="s">
        <v>567</v>
      </c>
      <c r="E213" s="528" t="s">
        <v>1768</v>
      </c>
      <c r="F213" s="223">
        <v>2011</v>
      </c>
      <c r="G213" s="529"/>
      <c r="H213" s="529"/>
      <c r="I213" s="529"/>
      <c r="J213" s="529"/>
      <c r="K213" s="530" t="s">
        <v>708</v>
      </c>
      <c r="L213" s="528" t="s">
        <v>708</v>
      </c>
      <c r="M213" s="529"/>
      <c r="N213" s="529"/>
      <c r="O213" s="529"/>
      <c r="P213" s="529"/>
      <c r="Q213" s="529"/>
    </row>
    <row r="214" spans="1:17" ht="39.75" customHeight="1">
      <c r="A214" s="504">
        <v>4</v>
      </c>
      <c r="B214" s="223" t="s">
        <v>556</v>
      </c>
      <c r="C214" s="433">
        <v>13478843.34</v>
      </c>
      <c r="D214" s="472" t="s">
        <v>568</v>
      </c>
      <c r="E214" s="528" t="s">
        <v>1768</v>
      </c>
      <c r="F214" s="223">
        <v>2010</v>
      </c>
      <c r="G214" s="529"/>
      <c r="H214" s="529"/>
      <c r="I214" s="529"/>
      <c r="J214" s="529"/>
      <c r="K214" s="529"/>
      <c r="L214" s="528" t="s">
        <v>708</v>
      </c>
      <c r="M214" s="529"/>
      <c r="N214" s="529"/>
      <c r="O214" s="529"/>
      <c r="P214" s="529"/>
      <c r="Q214" s="529"/>
    </row>
    <row r="215" spans="1:17" ht="33" customHeight="1">
      <c r="A215" s="504">
        <v>5</v>
      </c>
      <c r="B215" s="223" t="s">
        <v>557</v>
      </c>
      <c r="C215" s="433">
        <v>269969</v>
      </c>
      <c r="D215" s="472" t="s">
        <v>569</v>
      </c>
      <c r="E215" s="528" t="s">
        <v>1768</v>
      </c>
      <c r="F215" s="223" t="s">
        <v>1416</v>
      </c>
      <c r="G215" s="529"/>
      <c r="H215" s="529"/>
      <c r="I215" s="529"/>
      <c r="J215" s="529"/>
      <c r="K215" s="529"/>
      <c r="L215" s="528" t="s">
        <v>708</v>
      </c>
      <c r="M215" s="529"/>
      <c r="N215" s="529"/>
      <c r="O215" s="529"/>
      <c r="P215" s="529"/>
      <c r="Q215" s="529"/>
    </row>
    <row r="216" spans="1:17" ht="33" customHeight="1">
      <c r="A216" s="504">
        <v>6</v>
      </c>
      <c r="B216" s="223" t="s">
        <v>558</v>
      </c>
      <c r="C216" s="433">
        <v>23031</v>
      </c>
      <c r="D216" s="472" t="s">
        <v>570</v>
      </c>
      <c r="E216" s="528" t="s">
        <v>1768</v>
      </c>
      <c r="F216" s="223">
        <v>1996</v>
      </c>
      <c r="G216" s="529"/>
      <c r="H216" s="529"/>
      <c r="I216" s="529"/>
      <c r="J216" s="529"/>
      <c r="K216" s="529"/>
      <c r="L216" s="528" t="s">
        <v>708</v>
      </c>
      <c r="M216" s="529"/>
      <c r="N216" s="529"/>
      <c r="O216" s="529"/>
      <c r="P216" s="529"/>
      <c r="Q216" s="529"/>
    </row>
    <row r="217" spans="1:17" ht="38.25" customHeight="1">
      <c r="A217" s="504">
        <v>7</v>
      </c>
      <c r="B217" s="223" t="s">
        <v>559</v>
      </c>
      <c r="C217" s="433">
        <v>40500</v>
      </c>
      <c r="D217" s="472" t="s">
        <v>570</v>
      </c>
      <c r="E217" s="528" t="s">
        <v>1768</v>
      </c>
      <c r="F217" s="223">
        <v>1996</v>
      </c>
      <c r="G217" s="529"/>
      <c r="H217" s="529"/>
      <c r="I217" s="529"/>
      <c r="J217" s="529"/>
      <c r="K217" s="529"/>
      <c r="L217" s="528" t="s">
        <v>708</v>
      </c>
      <c r="M217" s="529"/>
      <c r="N217" s="529"/>
      <c r="O217" s="529"/>
      <c r="P217" s="529"/>
      <c r="Q217" s="529"/>
    </row>
    <row r="218" spans="1:17" ht="33" customHeight="1">
      <c r="A218" s="504">
        <v>8</v>
      </c>
      <c r="B218" s="226" t="s">
        <v>560</v>
      </c>
      <c r="C218" s="433">
        <v>15313</v>
      </c>
      <c r="D218" s="472" t="s">
        <v>570</v>
      </c>
      <c r="E218" s="528" t="s">
        <v>1768</v>
      </c>
      <c r="F218" s="223">
        <v>1996</v>
      </c>
      <c r="G218" s="529"/>
      <c r="H218" s="529"/>
      <c r="I218" s="529"/>
      <c r="J218" s="529"/>
      <c r="K218" s="529"/>
      <c r="L218" s="528" t="s">
        <v>707</v>
      </c>
      <c r="M218" s="529"/>
      <c r="N218" s="529"/>
      <c r="O218" s="529"/>
      <c r="P218" s="529"/>
      <c r="Q218" s="529"/>
    </row>
    <row r="219" spans="1:17" ht="33" customHeight="1">
      <c r="A219" s="504">
        <v>9</v>
      </c>
      <c r="B219" s="226" t="s">
        <v>561</v>
      </c>
      <c r="C219" s="433">
        <v>97799</v>
      </c>
      <c r="D219" s="472" t="s">
        <v>570</v>
      </c>
      <c r="E219" s="528" t="s">
        <v>1768</v>
      </c>
      <c r="F219" s="223">
        <v>1996</v>
      </c>
      <c r="G219" s="529"/>
      <c r="H219" s="529"/>
      <c r="I219" s="529"/>
      <c r="J219" s="529"/>
      <c r="K219" s="529"/>
      <c r="L219" s="528" t="s">
        <v>707</v>
      </c>
      <c r="M219" s="529"/>
      <c r="N219" s="529"/>
      <c r="O219" s="529"/>
      <c r="P219" s="529"/>
      <c r="Q219" s="529"/>
    </row>
    <row r="220" spans="1:17" ht="33" customHeight="1">
      <c r="A220" s="504">
        <v>10</v>
      </c>
      <c r="B220" s="226" t="s">
        <v>562</v>
      </c>
      <c r="C220" s="433">
        <v>203244.51</v>
      </c>
      <c r="D220" s="472" t="s">
        <v>570</v>
      </c>
      <c r="E220" s="528" t="s">
        <v>1768</v>
      </c>
      <c r="F220" s="223">
        <v>2002</v>
      </c>
      <c r="G220" s="529"/>
      <c r="H220" s="529"/>
      <c r="I220" s="529"/>
      <c r="J220" s="529"/>
      <c r="K220" s="529"/>
      <c r="L220" s="528" t="s">
        <v>708</v>
      </c>
      <c r="M220" s="529"/>
      <c r="N220" s="529"/>
      <c r="O220" s="529"/>
      <c r="P220" s="529"/>
      <c r="Q220" s="529"/>
    </row>
    <row r="221" spans="1:17" ht="42" customHeight="1">
      <c r="A221" s="504">
        <v>11</v>
      </c>
      <c r="B221" s="223" t="s">
        <v>563</v>
      </c>
      <c r="C221" s="433">
        <v>262854.19</v>
      </c>
      <c r="D221" s="472" t="s">
        <v>571</v>
      </c>
      <c r="E221" s="528" t="s">
        <v>572</v>
      </c>
      <c r="F221" s="223">
        <v>2008</v>
      </c>
      <c r="G221" s="529"/>
      <c r="H221" s="529"/>
      <c r="I221" s="529"/>
      <c r="J221" s="529"/>
      <c r="K221" s="529"/>
      <c r="L221" s="528" t="s">
        <v>708</v>
      </c>
      <c r="M221" s="529"/>
      <c r="N221" s="529"/>
      <c r="O221" s="529"/>
      <c r="P221" s="529"/>
      <c r="Q221" s="529"/>
    </row>
    <row r="222" spans="1:17" ht="46.5" customHeight="1">
      <c r="A222" s="504">
        <v>12</v>
      </c>
      <c r="B222" s="223" t="s">
        <v>564</v>
      </c>
      <c r="C222" s="433">
        <v>247782.85</v>
      </c>
      <c r="D222" s="472" t="s">
        <v>571</v>
      </c>
      <c r="E222" s="528" t="s">
        <v>1768</v>
      </c>
      <c r="F222" s="223">
        <v>2010</v>
      </c>
      <c r="G222" s="529"/>
      <c r="H222" s="529"/>
      <c r="I222" s="529"/>
      <c r="J222" s="529"/>
      <c r="K222" s="529"/>
      <c r="L222" s="528" t="s">
        <v>708</v>
      </c>
      <c r="M222" s="529"/>
      <c r="N222" s="529"/>
      <c r="O222" s="529"/>
      <c r="P222" s="529"/>
      <c r="Q222" s="529"/>
    </row>
    <row r="223" spans="1:17" ht="33" customHeight="1">
      <c r="A223" s="504">
        <v>13</v>
      </c>
      <c r="B223" s="223" t="s">
        <v>573</v>
      </c>
      <c r="C223" s="433">
        <v>289463</v>
      </c>
      <c r="D223" s="472"/>
      <c r="E223" s="528" t="s">
        <v>1768</v>
      </c>
      <c r="F223" s="223">
        <v>2010</v>
      </c>
      <c r="G223" s="529"/>
      <c r="H223" s="529"/>
      <c r="I223" s="529"/>
      <c r="J223" s="529"/>
      <c r="K223" s="529"/>
      <c r="L223" s="528" t="s">
        <v>708</v>
      </c>
      <c r="M223" s="529"/>
      <c r="N223" s="529"/>
      <c r="O223" s="529"/>
      <c r="P223" s="529"/>
      <c r="Q223" s="529"/>
    </row>
    <row r="224" spans="1:17" ht="33" customHeight="1">
      <c r="A224" s="504">
        <v>14</v>
      </c>
      <c r="B224" s="223" t="s">
        <v>1773</v>
      </c>
      <c r="C224" s="527">
        <v>57981.29</v>
      </c>
      <c r="D224" s="472"/>
      <c r="E224" s="528" t="s">
        <v>1768</v>
      </c>
      <c r="F224" s="223"/>
      <c r="G224" s="529"/>
      <c r="H224" s="529"/>
      <c r="I224" s="529"/>
      <c r="J224" s="529"/>
      <c r="K224" s="529"/>
      <c r="L224" s="528" t="s">
        <v>708</v>
      </c>
      <c r="M224" s="529"/>
      <c r="N224" s="529"/>
      <c r="O224" s="529"/>
      <c r="P224" s="529"/>
      <c r="Q224" s="529"/>
    </row>
    <row r="225" spans="1:17" ht="33" customHeight="1">
      <c r="A225" s="504">
        <v>15</v>
      </c>
      <c r="B225" s="226" t="s">
        <v>574</v>
      </c>
      <c r="C225" s="527">
        <v>39082</v>
      </c>
      <c r="D225" s="472"/>
      <c r="E225" s="528" t="s">
        <v>1768</v>
      </c>
      <c r="F225" s="223"/>
      <c r="G225" s="529"/>
      <c r="H225" s="529"/>
      <c r="I225" s="529"/>
      <c r="J225" s="529"/>
      <c r="K225" s="529"/>
      <c r="L225" s="528" t="s">
        <v>708</v>
      </c>
      <c r="M225" s="529"/>
      <c r="N225" s="529"/>
      <c r="O225" s="529"/>
      <c r="P225" s="529"/>
      <c r="Q225" s="529"/>
    </row>
    <row r="226" spans="1:17" ht="33" customHeight="1">
      <c r="A226" s="504">
        <v>16</v>
      </c>
      <c r="B226" s="223" t="s">
        <v>575</v>
      </c>
      <c r="C226" s="533">
        <v>303746</v>
      </c>
      <c r="D226" s="472"/>
      <c r="E226" s="528" t="s">
        <v>1768</v>
      </c>
      <c r="F226" s="223">
        <v>2008</v>
      </c>
      <c r="G226" s="529"/>
      <c r="H226" s="529"/>
      <c r="I226" s="529"/>
      <c r="J226" s="529"/>
      <c r="K226" s="529"/>
      <c r="L226" s="528" t="s">
        <v>708</v>
      </c>
      <c r="M226" s="529"/>
      <c r="N226" s="529"/>
      <c r="O226" s="529"/>
      <c r="P226" s="529"/>
      <c r="Q226" s="529"/>
    </row>
    <row r="227" spans="1:17" ht="40.5" customHeight="1">
      <c r="A227" s="504">
        <v>17</v>
      </c>
      <c r="B227" s="223" t="s">
        <v>563</v>
      </c>
      <c r="C227" s="435">
        <v>89233.28</v>
      </c>
      <c r="D227" s="472" t="s">
        <v>571</v>
      </c>
      <c r="E227" s="528" t="s">
        <v>1768</v>
      </c>
      <c r="F227" s="223">
        <v>2008</v>
      </c>
      <c r="G227" s="529"/>
      <c r="H227" s="529"/>
      <c r="I227" s="529"/>
      <c r="J227" s="529"/>
      <c r="K227" s="529"/>
      <c r="L227" s="528" t="s">
        <v>708</v>
      </c>
      <c r="M227" s="529"/>
      <c r="N227" s="529"/>
      <c r="O227" s="529"/>
      <c r="P227" s="529"/>
      <c r="Q227" s="529"/>
    </row>
    <row r="228" spans="1:17" ht="45.75" customHeight="1">
      <c r="A228" s="504">
        <v>18</v>
      </c>
      <c r="B228" s="223" t="s">
        <v>564</v>
      </c>
      <c r="C228" s="433">
        <v>848347.61</v>
      </c>
      <c r="D228" s="472" t="s">
        <v>571</v>
      </c>
      <c r="E228" s="528" t="s">
        <v>1768</v>
      </c>
      <c r="F228" s="223">
        <v>2010</v>
      </c>
      <c r="G228" s="529"/>
      <c r="H228" s="529"/>
      <c r="I228" s="529"/>
      <c r="J228" s="529"/>
      <c r="K228" s="529"/>
      <c r="L228" s="528" t="s">
        <v>708</v>
      </c>
      <c r="M228" s="529"/>
      <c r="N228" s="529"/>
      <c r="O228" s="529"/>
      <c r="P228" s="529"/>
      <c r="Q228" s="529"/>
    </row>
    <row r="229" spans="1:17" ht="33" customHeight="1">
      <c r="A229" s="504">
        <v>19</v>
      </c>
      <c r="B229" s="223" t="s">
        <v>1772</v>
      </c>
      <c r="C229" s="527">
        <v>72342.66</v>
      </c>
      <c r="D229" s="472"/>
      <c r="E229" s="528" t="s">
        <v>1768</v>
      </c>
      <c r="F229" s="223">
        <v>2002</v>
      </c>
      <c r="G229" s="529"/>
      <c r="H229" s="529"/>
      <c r="I229" s="529"/>
      <c r="J229" s="529"/>
      <c r="K229" s="529"/>
      <c r="L229" s="528" t="s">
        <v>708</v>
      </c>
      <c r="M229" s="529"/>
      <c r="N229" s="529"/>
      <c r="O229" s="529"/>
      <c r="P229" s="529"/>
      <c r="Q229" s="529"/>
    </row>
    <row r="230" spans="1:17" ht="64.5" customHeight="1">
      <c r="A230" s="504">
        <v>20</v>
      </c>
      <c r="B230" s="223" t="s">
        <v>576</v>
      </c>
      <c r="C230" s="534">
        <v>211161.22</v>
      </c>
      <c r="D230" s="472"/>
      <c r="E230" s="528" t="s">
        <v>1768</v>
      </c>
      <c r="F230" s="528">
        <v>2005</v>
      </c>
      <c r="G230" s="529"/>
      <c r="H230" s="529"/>
      <c r="I230" s="529"/>
      <c r="J230" s="529"/>
      <c r="K230" s="529"/>
      <c r="L230" s="528" t="s">
        <v>708</v>
      </c>
      <c r="M230" s="529"/>
      <c r="N230" s="529"/>
      <c r="O230" s="529"/>
      <c r="P230" s="529"/>
      <c r="Q230" s="529"/>
    </row>
    <row r="231" spans="1:17" ht="33" customHeight="1">
      <c r="A231" s="504">
        <v>21</v>
      </c>
      <c r="B231" s="535" t="s">
        <v>1770</v>
      </c>
      <c r="C231" s="527">
        <v>11770</v>
      </c>
      <c r="D231" s="472"/>
      <c r="E231" s="528" t="s">
        <v>1768</v>
      </c>
      <c r="F231" s="528"/>
      <c r="G231" s="529"/>
      <c r="H231" s="529"/>
      <c r="I231" s="529"/>
      <c r="J231" s="529"/>
      <c r="K231" s="529"/>
      <c r="L231" s="528" t="s">
        <v>707</v>
      </c>
      <c r="M231" s="529"/>
      <c r="N231" s="529"/>
      <c r="O231" s="529"/>
      <c r="P231" s="529"/>
      <c r="Q231" s="529"/>
    </row>
    <row r="232" spans="1:17" ht="33" customHeight="1">
      <c r="A232" s="504">
        <v>22</v>
      </c>
      <c r="B232" s="536" t="s">
        <v>1771</v>
      </c>
      <c r="C232" s="527">
        <v>26505</v>
      </c>
      <c r="D232" s="472"/>
      <c r="E232" s="528" t="s">
        <v>1768</v>
      </c>
      <c r="F232" s="528">
        <v>1996</v>
      </c>
      <c r="G232" s="529"/>
      <c r="H232" s="529"/>
      <c r="I232" s="529"/>
      <c r="J232" s="529"/>
      <c r="K232" s="529"/>
      <c r="L232" s="528" t="s">
        <v>708</v>
      </c>
      <c r="M232" s="529"/>
      <c r="N232" s="529"/>
      <c r="O232" s="529"/>
      <c r="P232" s="529"/>
      <c r="Q232" s="529"/>
    </row>
    <row r="233" spans="1:17" ht="33" customHeight="1">
      <c r="A233" s="504">
        <v>23</v>
      </c>
      <c r="B233" s="535" t="s">
        <v>1769</v>
      </c>
      <c r="C233" s="433">
        <v>19832</v>
      </c>
      <c r="D233" s="472"/>
      <c r="E233" s="528" t="s">
        <v>1768</v>
      </c>
      <c r="F233" s="528">
        <v>2011</v>
      </c>
      <c r="G233" s="529"/>
      <c r="H233" s="529"/>
      <c r="I233" s="529"/>
      <c r="J233" s="529"/>
      <c r="K233" s="529"/>
      <c r="L233" s="528" t="s">
        <v>708</v>
      </c>
      <c r="M233" s="529"/>
      <c r="N233" s="529"/>
      <c r="O233" s="529"/>
      <c r="P233" s="529"/>
      <c r="Q233" s="529"/>
    </row>
    <row r="234" spans="1:17" ht="42" customHeight="1">
      <c r="A234" s="504">
        <v>24</v>
      </c>
      <c r="B234" s="536" t="s">
        <v>577</v>
      </c>
      <c r="C234" s="527">
        <v>196612.2</v>
      </c>
      <c r="D234" s="472"/>
      <c r="E234" s="528" t="s">
        <v>1768</v>
      </c>
      <c r="F234" s="528">
        <v>2011</v>
      </c>
      <c r="G234" s="529"/>
      <c r="H234" s="529"/>
      <c r="I234" s="529"/>
      <c r="J234" s="529"/>
      <c r="K234" s="529"/>
      <c r="L234" s="528" t="s">
        <v>708</v>
      </c>
      <c r="M234" s="529"/>
      <c r="N234" s="529"/>
      <c r="O234" s="529"/>
      <c r="P234" s="529"/>
      <c r="Q234" s="529"/>
    </row>
    <row r="235" spans="1:17" ht="33" customHeight="1">
      <c r="A235" s="504"/>
      <c r="B235" s="536" t="s">
        <v>809</v>
      </c>
      <c r="C235" s="527">
        <v>36588.95</v>
      </c>
      <c r="D235" s="472"/>
      <c r="E235" s="528"/>
      <c r="F235" s="528">
        <v>2011</v>
      </c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</row>
    <row r="236" spans="1:17" ht="33" customHeight="1">
      <c r="A236" s="504"/>
      <c r="B236" s="536" t="s">
        <v>810</v>
      </c>
      <c r="C236" s="527">
        <v>182062.25</v>
      </c>
      <c r="D236" s="472"/>
      <c r="E236" s="528"/>
      <c r="F236" s="528">
        <v>2011</v>
      </c>
      <c r="G236" s="529"/>
      <c r="H236" s="529"/>
      <c r="I236" s="529"/>
      <c r="J236" s="529"/>
      <c r="K236" s="529"/>
      <c r="L236" s="529"/>
      <c r="M236" s="529"/>
      <c r="N236" s="529"/>
      <c r="O236" s="529"/>
      <c r="P236" s="529"/>
      <c r="Q236" s="529"/>
    </row>
    <row r="237" spans="1:17" ht="33" customHeight="1">
      <c r="A237" s="504"/>
      <c r="B237" s="536" t="s">
        <v>811</v>
      </c>
      <c r="C237" s="527">
        <v>6051.57</v>
      </c>
      <c r="D237" s="472"/>
      <c r="E237" s="528"/>
      <c r="F237" s="528">
        <v>2011</v>
      </c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</row>
    <row r="238" spans="1:17" ht="33" customHeight="1">
      <c r="A238" s="504"/>
      <c r="B238" s="536" t="s">
        <v>812</v>
      </c>
      <c r="C238" s="527">
        <v>2588384</v>
      </c>
      <c r="D238" s="472"/>
      <c r="E238" s="528"/>
      <c r="F238" s="528">
        <v>2011</v>
      </c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</row>
    <row r="239" spans="1:17" ht="33" customHeight="1">
      <c r="A239" s="504"/>
      <c r="B239" s="536" t="s">
        <v>813</v>
      </c>
      <c r="C239" s="527">
        <v>5687.53</v>
      </c>
      <c r="D239" s="472"/>
      <c r="E239" s="528"/>
      <c r="F239" s="528">
        <v>2012</v>
      </c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</row>
    <row r="240" spans="1:17" ht="33" customHeight="1">
      <c r="A240" s="504"/>
      <c r="B240" s="536" t="s">
        <v>814</v>
      </c>
      <c r="C240" s="527">
        <v>79941.15</v>
      </c>
      <c r="D240" s="472"/>
      <c r="E240" s="528"/>
      <c r="F240" s="528">
        <v>2012</v>
      </c>
      <c r="G240" s="529"/>
      <c r="H240" s="529"/>
      <c r="I240" s="529"/>
      <c r="J240" s="529"/>
      <c r="K240" s="529"/>
      <c r="L240" s="529"/>
      <c r="M240" s="529"/>
      <c r="N240" s="529"/>
      <c r="O240" s="529"/>
      <c r="P240" s="529"/>
      <c r="Q240" s="529"/>
    </row>
    <row r="241" spans="1:17" ht="33" customHeight="1">
      <c r="A241" s="504"/>
      <c r="B241" s="536" t="s">
        <v>815</v>
      </c>
      <c r="C241" s="527">
        <v>2987244</v>
      </c>
      <c r="D241" s="472"/>
      <c r="E241" s="528"/>
      <c r="F241" s="528">
        <v>2012</v>
      </c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</row>
    <row r="242" spans="1:17" ht="49.5" customHeight="1">
      <c r="A242" s="537">
        <v>25</v>
      </c>
      <c r="B242" s="538" t="s">
        <v>778</v>
      </c>
      <c r="C242" s="438">
        <v>150243.61</v>
      </c>
      <c r="D242" s="472"/>
      <c r="E242" s="528"/>
      <c r="F242" s="528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</row>
    <row r="243" spans="1:17" ht="49.5" customHeight="1">
      <c r="A243" s="504"/>
      <c r="B243" s="539" t="s">
        <v>779</v>
      </c>
      <c r="C243" s="438">
        <v>104191.57</v>
      </c>
      <c r="D243" s="472"/>
      <c r="E243" s="528"/>
      <c r="F243" s="528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</row>
    <row r="244" spans="1:17" ht="49.5" customHeight="1">
      <c r="A244" s="504"/>
      <c r="B244" s="539" t="s">
        <v>780</v>
      </c>
      <c r="C244" s="438">
        <v>25501.7</v>
      </c>
      <c r="D244" s="472"/>
      <c r="E244" s="528"/>
      <c r="F244" s="528"/>
      <c r="G244" s="529"/>
      <c r="H244" s="529"/>
      <c r="I244" s="529"/>
      <c r="J244" s="529"/>
      <c r="K244" s="529"/>
      <c r="L244" s="529"/>
      <c r="M244" s="529"/>
      <c r="N244" s="529"/>
      <c r="O244" s="529"/>
      <c r="P244" s="529"/>
      <c r="Q244" s="529"/>
    </row>
    <row r="245" spans="1:17" ht="49.5" customHeight="1">
      <c r="A245" s="504"/>
      <c r="B245" s="539" t="s">
        <v>781</v>
      </c>
      <c r="C245" s="438">
        <v>49654</v>
      </c>
      <c r="D245" s="472"/>
      <c r="E245" s="528"/>
      <c r="F245" s="528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</row>
    <row r="246" spans="1:17" ht="49.5" customHeight="1">
      <c r="A246" s="504"/>
      <c r="B246" s="539" t="s">
        <v>782</v>
      </c>
      <c r="C246" s="438">
        <v>77839.55</v>
      </c>
      <c r="D246" s="472"/>
      <c r="E246" s="528"/>
      <c r="F246" s="528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</row>
    <row r="247" spans="1:17" ht="49.5" customHeight="1">
      <c r="A247" s="504"/>
      <c r="B247" s="539" t="s">
        <v>783</v>
      </c>
      <c r="C247" s="438">
        <v>287840.33</v>
      </c>
      <c r="D247" s="472"/>
      <c r="E247" s="528"/>
      <c r="F247" s="528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</row>
    <row r="248" spans="1:17" ht="49.5" customHeight="1">
      <c r="A248" s="537"/>
      <c r="B248" s="538" t="s">
        <v>784</v>
      </c>
      <c r="C248" s="438">
        <v>74967.22</v>
      </c>
      <c r="D248" s="472"/>
      <c r="E248" s="528"/>
      <c r="F248" s="528"/>
      <c r="G248" s="529"/>
      <c r="H248" s="529"/>
      <c r="I248" s="529"/>
      <c r="J248" s="529"/>
      <c r="K248" s="529"/>
      <c r="L248" s="529"/>
      <c r="M248" s="529"/>
      <c r="N248" s="529"/>
      <c r="O248" s="529"/>
      <c r="P248" s="529"/>
      <c r="Q248" s="529"/>
    </row>
    <row r="249" spans="1:17" ht="49.5" customHeight="1">
      <c r="A249" s="537"/>
      <c r="B249" s="538" t="s">
        <v>785</v>
      </c>
      <c r="C249" s="438">
        <v>1655097.16</v>
      </c>
      <c r="D249" s="472"/>
      <c r="E249" s="528"/>
      <c r="F249" s="528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</row>
    <row r="250" spans="1:17" ht="49.5" customHeight="1">
      <c r="A250" s="537"/>
      <c r="B250" s="540" t="s">
        <v>786</v>
      </c>
      <c r="C250" s="435">
        <v>6681.47</v>
      </c>
      <c r="D250" s="472"/>
      <c r="E250" s="528"/>
      <c r="F250" s="528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</row>
    <row r="251" spans="1:17" ht="49.5" customHeight="1">
      <c r="A251" s="504"/>
      <c r="B251" s="539" t="s">
        <v>787</v>
      </c>
      <c r="C251" s="438">
        <v>87333.45</v>
      </c>
      <c r="D251" s="472"/>
      <c r="E251" s="528"/>
      <c r="F251" s="528"/>
      <c r="G251" s="529"/>
      <c r="H251" s="529"/>
      <c r="I251" s="529"/>
      <c r="J251" s="529"/>
      <c r="K251" s="529"/>
      <c r="L251" s="529"/>
      <c r="M251" s="529"/>
      <c r="N251" s="529"/>
      <c r="O251" s="529"/>
      <c r="P251" s="529"/>
      <c r="Q251" s="529"/>
    </row>
    <row r="252" spans="1:17" ht="49.5" customHeight="1">
      <c r="A252" s="504"/>
      <c r="B252" s="539" t="s">
        <v>788</v>
      </c>
      <c r="C252" s="438">
        <v>132905.33</v>
      </c>
      <c r="D252" s="472"/>
      <c r="E252" s="528"/>
      <c r="F252" s="528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</row>
    <row r="253" spans="1:17" ht="49.5" customHeight="1">
      <c r="A253" s="504"/>
      <c r="B253" s="539" t="s">
        <v>789</v>
      </c>
      <c r="C253" s="438">
        <v>53230.16</v>
      </c>
      <c r="D253" s="472"/>
      <c r="E253" s="528"/>
      <c r="F253" s="528"/>
      <c r="G253" s="529"/>
      <c r="H253" s="529"/>
      <c r="I253" s="529"/>
      <c r="J253" s="529"/>
      <c r="K253" s="529"/>
      <c r="L253" s="529"/>
      <c r="M253" s="529"/>
      <c r="N253" s="529"/>
      <c r="O253" s="529"/>
      <c r="P253" s="529"/>
      <c r="Q253" s="529"/>
    </row>
    <row r="254" spans="1:17" ht="49.5" customHeight="1">
      <c r="A254" s="504"/>
      <c r="B254" s="539" t="s">
        <v>790</v>
      </c>
      <c r="C254" s="438">
        <v>14831.36</v>
      </c>
      <c r="D254" s="472"/>
      <c r="E254" s="528"/>
      <c r="F254" s="528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</row>
    <row r="255" spans="1:17" ht="49.5" customHeight="1">
      <c r="A255" s="537"/>
      <c r="B255" s="538" t="s">
        <v>2312</v>
      </c>
      <c r="C255" s="438">
        <v>16878.7</v>
      </c>
      <c r="D255" s="472"/>
      <c r="E255" s="528"/>
      <c r="F255" s="528"/>
      <c r="G255" s="529"/>
      <c r="H255" s="529"/>
      <c r="I255" s="529"/>
      <c r="J255" s="529"/>
      <c r="K255" s="529"/>
      <c r="L255" s="529"/>
      <c r="M255" s="529"/>
      <c r="N255" s="529"/>
      <c r="O255" s="529"/>
      <c r="P255" s="529"/>
      <c r="Q255" s="529"/>
    </row>
    <row r="256" spans="1:17" ht="49.5" customHeight="1">
      <c r="A256" s="537"/>
      <c r="B256" s="538" t="s">
        <v>791</v>
      </c>
      <c r="C256" s="438">
        <v>60858.48</v>
      </c>
      <c r="D256" s="472"/>
      <c r="E256" s="528"/>
      <c r="F256" s="528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</row>
    <row r="257" spans="1:17" ht="49.5" customHeight="1">
      <c r="A257" s="537"/>
      <c r="B257" s="538" t="s">
        <v>792</v>
      </c>
      <c r="C257" s="438">
        <v>35851</v>
      </c>
      <c r="D257" s="472"/>
      <c r="E257" s="528"/>
      <c r="F257" s="528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</row>
    <row r="258" spans="1:17" ht="49.5" customHeight="1">
      <c r="A258" s="504"/>
      <c r="B258" s="541" t="s">
        <v>793</v>
      </c>
      <c r="C258" s="435">
        <v>75394</v>
      </c>
      <c r="D258" s="472"/>
      <c r="E258" s="528"/>
      <c r="F258" s="528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</row>
    <row r="259" spans="1:17" ht="49.5" customHeight="1">
      <c r="A259" s="504"/>
      <c r="B259" s="539" t="s">
        <v>794</v>
      </c>
      <c r="C259" s="438">
        <v>18000</v>
      </c>
      <c r="D259" s="472"/>
      <c r="E259" s="528"/>
      <c r="F259" s="528"/>
      <c r="G259" s="529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</row>
    <row r="260" spans="1:17" ht="49.5" customHeight="1">
      <c r="A260" s="504"/>
      <c r="B260" s="539" t="s">
        <v>795</v>
      </c>
      <c r="C260" s="438">
        <v>4000</v>
      </c>
      <c r="D260" s="472"/>
      <c r="E260" s="528"/>
      <c r="F260" s="528"/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</row>
    <row r="261" spans="1:17" ht="49.5" customHeight="1">
      <c r="A261" s="504"/>
      <c r="B261" s="539" t="s">
        <v>796</v>
      </c>
      <c r="C261" s="438">
        <v>8000</v>
      </c>
      <c r="D261" s="472"/>
      <c r="E261" s="528"/>
      <c r="F261" s="528"/>
      <c r="G261" s="529"/>
      <c r="H261" s="529"/>
      <c r="I261" s="529"/>
      <c r="J261" s="529"/>
      <c r="K261" s="529"/>
      <c r="L261" s="529"/>
      <c r="M261" s="529"/>
      <c r="N261" s="529"/>
      <c r="O261" s="529"/>
      <c r="P261" s="529"/>
      <c r="Q261" s="529"/>
    </row>
    <row r="262" spans="1:17" ht="49.5" customHeight="1">
      <c r="A262" s="504"/>
      <c r="B262" s="539" t="s">
        <v>797</v>
      </c>
      <c r="C262" s="438">
        <v>12674</v>
      </c>
      <c r="D262" s="472"/>
      <c r="E262" s="528"/>
      <c r="F262" s="528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</row>
    <row r="263" spans="1:17" ht="49.5" customHeight="1">
      <c r="A263" s="504"/>
      <c r="B263" s="539" t="s">
        <v>798</v>
      </c>
      <c r="C263" s="438">
        <v>19450</v>
      </c>
      <c r="D263" s="472"/>
      <c r="E263" s="528"/>
      <c r="F263" s="528"/>
      <c r="G263" s="529"/>
      <c r="H263" s="529"/>
      <c r="I263" s="529"/>
      <c r="J263" s="529"/>
      <c r="K263" s="529"/>
      <c r="L263" s="529"/>
      <c r="M263" s="529"/>
      <c r="N263" s="529"/>
      <c r="O263" s="529"/>
      <c r="P263" s="529"/>
      <c r="Q263" s="529"/>
    </row>
    <row r="264" spans="1:17" ht="49.5" customHeight="1">
      <c r="A264" s="504"/>
      <c r="B264" s="539" t="s">
        <v>799</v>
      </c>
      <c r="C264" s="438">
        <v>3009</v>
      </c>
      <c r="D264" s="472"/>
      <c r="E264" s="528"/>
      <c r="F264" s="528"/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</row>
    <row r="265" spans="1:17" ht="49.5" customHeight="1">
      <c r="A265" s="537"/>
      <c r="B265" s="538" t="s">
        <v>800</v>
      </c>
      <c r="C265" s="438">
        <v>2900</v>
      </c>
      <c r="D265" s="472"/>
      <c r="E265" s="528"/>
      <c r="F265" s="528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</row>
    <row r="266" spans="1:17" ht="49.5" customHeight="1">
      <c r="A266" s="504"/>
      <c r="B266" s="539" t="s">
        <v>801</v>
      </c>
      <c r="C266" s="438">
        <v>13400</v>
      </c>
      <c r="D266" s="472"/>
      <c r="E266" s="528"/>
      <c r="F266" s="528"/>
      <c r="G266" s="529"/>
      <c r="H266" s="529"/>
      <c r="I266" s="529"/>
      <c r="J266" s="529"/>
      <c r="K266" s="529"/>
      <c r="L266" s="529"/>
      <c r="M266" s="529"/>
      <c r="N266" s="529"/>
      <c r="O266" s="529"/>
      <c r="P266" s="529"/>
      <c r="Q266" s="529"/>
    </row>
    <row r="267" spans="1:17" ht="49.5" customHeight="1">
      <c r="A267" s="504"/>
      <c r="B267" s="539" t="s">
        <v>802</v>
      </c>
      <c r="C267" s="438">
        <v>33153</v>
      </c>
      <c r="D267" s="472"/>
      <c r="E267" s="528"/>
      <c r="F267" s="528"/>
      <c r="G267" s="529"/>
      <c r="H267" s="529"/>
      <c r="I267" s="529"/>
      <c r="J267" s="529"/>
      <c r="K267" s="529"/>
      <c r="L267" s="529"/>
      <c r="M267" s="529"/>
      <c r="N267" s="529"/>
      <c r="O267" s="529"/>
      <c r="P267" s="529"/>
      <c r="Q267" s="529"/>
    </row>
    <row r="268" spans="1:17" ht="49.5" customHeight="1">
      <c r="A268" s="504"/>
      <c r="B268" s="539" t="s">
        <v>803</v>
      </c>
      <c r="C268" s="438">
        <v>18600</v>
      </c>
      <c r="D268" s="472"/>
      <c r="E268" s="528"/>
      <c r="F268" s="528"/>
      <c r="G268" s="529"/>
      <c r="H268" s="529"/>
      <c r="I268" s="529"/>
      <c r="J268" s="529"/>
      <c r="K268" s="529"/>
      <c r="L268" s="529"/>
      <c r="M268" s="529"/>
      <c r="N268" s="529"/>
      <c r="O268" s="529"/>
      <c r="P268" s="529"/>
      <c r="Q268" s="529"/>
    </row>
    <row r="269" spans="1:17" ht="49.5" customHeight="1">
      <c r="A269" s="504"/>
      <c r="B269" s="539" t="s">
        <v>804</v>
      </c>
      <c r="C269" s="438">
        <v>35386.01</v>
      </c>
      <c r="D269" s="472"/>
      <c r="E269" s="528"/>
      <c r="F269" s="528"/>
      <c r="G269" s="529"/>
      <c r="H269" s="529"/>
      <c r="I269" s="529"/>
      <c r="J269" s="529"/>
      <c r="K269" s="529"/>
      <c r="L269" s="529"/>
      <c r="M269" s="529"/>
      <c r="N269" s="529"/>
      <c r="O269" s="529"/>
      <c r="P269" s="529"/>
      <c r="Q269" s="529"/>
    </row>
    <row r="270" spans="1:17" ht="49.5" customHeight="1">
      <c r="A270" s="504"/>
      <c r="B270" s="539" t="s">
        <v>805</v>
      </c>
      <c r="C270" s="438">
        <v>21926</v>
      </c>
      <c r="D270" s="472"/>
      <c r="E270" s="528"/>
      <c r="F270" s="528"/>
      <c r="G270" s="529"/>
      <c r="H270" s="529"/>
      <c r="I270" s="529"/>
      <c r="J270" s="529"/>
      <c r="K270" s="529"/>
      <c r="L270" s="529"/>
      <c r="M270" s="529"/>
      <c r="N270" s="529"/>
      <c r="O270" s="529"/>
      <c r="P270" s="529"/>
      <c r="Q270" s="529"/>
    </row>
    <row r="271" spans="1:17" ht="49.5" customHeight="1">
      <c r="A271" s="504"/>
      <c r="B271" s="539" t="s">
        <v>806</v>
      </c>
      <c r="C271" s="438">
        <v>48601</v>
      </c>
      <c r="D271" s="472"/>
      <c r="E271" s="528"/>
      <c r="F271" s="528"/>
      <c r="G271" s="529"/>
      <c r="H271" s="529"/>
      <c r="I271" s="529"/>
      <c r="J271" s="529"/>
      <c r="K271" s="529"/>
      <c r="L271" s="529"/>
      <c r="M271" s="529"/>
      <c r="N271" s="529"/>
      <c r="O271" s="529"/>
      <c r="P271" s="529"/>
      <c r="Q271" s="529"/>
    </row>
    <row r="272" spans="1:17" ht="49.5" customHeight="1">
      <c r="A272" s="504"/>
      <c r="B272" s="539" t="s">
        <v>807</v>
      </c>
      <c r="C272" s="438">
        <v>73871</v>
      </c>
      <c r="D272" s="472"/>
      <c r="E272" s="528"/>
      <c r="F272" s="528"/>
      <c r="G272" s="529"/>
      <c r="H272" s="529"/>
      <c r="I272" s="529"/>
      <c r="J272" s="529"/>
      <c r="K272" s="529"/>
      <c r="L272" s="529"/>
      <c r="M272" s="529"/>
      <c r="N272" s="529"/>
      <c r="O272" s="529"/>
      <c r="P272" s="529"/>
      <c r="Q272" s="529"/>
    </row>
    <row r="273" spans="1:11" ht="33.75" customHeight="1">
      <c r="A273" s="515"/>
      <c r="B273" s="524" t="s">
        <v>1777</v>
      </c>
      <c r="C273" s="211"/>
      <c r="D273" s="449">
        <f>SUM(C211:C272)</f>
        <v>38547532.319999985</v>
      </c>
      <c r="E273" s="209"/>
      <c r="F273" s="195" t="s">
        <v>1797</v>
      </c>
      <c r="G273" s="470" t="s">
        <v>1798</v>
      </c>
      <c r="H273" s="195" t="s">
        <v>1799</v>
      </c>
      <c r="I273" s="195" t="s">
        <v>1800</v>
      </c>
      <c r="J273" s="206" t="s">
        <v>1804</v>
      </c>
      <c r="K273" s="195" t="s">
        <v>1522</v>
      </c>
    </row>
    <row r="274" spans="1:17" ht="129" customHeight="1">
      <c r="A274" s="504">
        <v>1</v>
      </c>
      <c r="B274" s="189" t="s">
        <v>1778</v>
      </c>
      <c r="C274" s="542">
        <v>6163560</v>
      </c>
      <c r="D274" s="543" t="s">
        <v>1779</v>
      </c>
      <c r="E274" s="219" t="s">
        <v>1780</v>
      </c>
      <c r="F274" s="207">
        <v>2007</v>
      </c>
      <c r="G274" s="263" t="s">
        <v>647</v>
      </c>
      <c r="H274" s="262" t="s">
        <v>1834</v>
      </c>
      <c r="I274" s="544" t="s">
        <v>1075</v>
      </c>
      <c r="J274" s="262">
        <v>3</v>
      </c>
      <c r="K274" s="262" t="s">
        <v>1356</v>
      </c>
      <c r="L274" s="236"/>
      <c r="M274" s="236"/>
      <c r="N274" s="236"/>
      <c r="O274" s="236"/>
      <c r="P274" s="236"/>
      <c r="Q274" s="236"/>
    </row>
    <row r="275" spans="1:17" ht="43.5" customHeight="1">
      <c r="A275" s="504">
        <v>2</v>
      </c>
      <c r="B275" s="189" t="s">
        <v>1781</v>
      </c>
      <c r="C275" s="542">
        <v>89688</v>
      </c>
      <c r="D275" s="543" t="s">
        <v>1782</v>
      </c>
      <c r="E275" s="219" t="s">
        <v>1783</v>
      </c>
      <c r="F275" s="207">
        <v>1985</v>
      </c>
      <c r="G275" s="545" t="s">
        <v>647</v>
      </c>
      <c r="H275" s="546" t="s">
        <v>648</v>
      </c>
      <c r="I275" s="547" t="s">
        <v>1076</v>
      </c>
      <c r="J275" s="546">
        <v>3</v>
      </c>
      <c r="K275" s="546" t="s">
        <v>1356</v>
      </c>
      <c r="L275" s="236"/>
      <c r="M275" s="236"/>
      <c r="N275" s="236"/>
      <c r="O275" s="236"/>
      <c r="P275" s="236"/>
      <c r="Q275" s="236"/>
    </row>
    <row r="276" spans="1:17" ht="66" customHeight="1">
      <c r="A276" s="504">
        <v>3</v>
      </c>
      <c r="B276" s="189" t="s">
        <v>1784</v>
      </c>
      <c r="C276" s="542">
        <v>1271197.14</v>
      </c>
      <c r="D276" s="543" t="s">
        <v>1785</v>
      </c>
      <c r="E276" s="219" t="s">
        <v>1786</v>
      </c>
      <c r="F276" s="207">
        <v>1997</v>
      </c>
      <c r="G276" s="548" t="s">
        <v>647</v>
      </c>
      <c r="H276" s="190" t="s">
        <v>648</v>
      </c>
      <c r="I276" s="265" t="s">
        <v>1077</v>
      </c>
      <c r="J276" s="190">
        <v>1</v>
      </c>
      <c r="K276" s="190" t="s">
        <v>1356</v>
      </c>
      <c r="L276" s="236"/>
      <c r="M276" s="236"/>
      <c r="N276" s="236"/>
      <c r="O276" s="236"/>
      <c r="P276" s="236"/>
      <c r="Q276" s="236"/>
    </row>
    <row r="277" spans="1:17" ht="78" customHeight="1">
      <c r="A277" s="504">
        <v>4</v>
      </c>
      <c r="B277" s="189" t="s">
        <v>1787</v>
      </c>
      <c r="C277" s="542">
        <v>2880000.7</v>
      </c>
      <c r="D277" s="543" t="s">
        <v>1788</v>
      </c>
      <c r="E277" s="219" t="s">
        <v>1789</v>
      </c>
      <c r="F277" s="207">
        <v>2009</v>
      </c>
      <c r="G277" s="548" t="s">
        <v>1078</v>
      </c>
      <c r="H277" s="190" t="s">
        <v>648</v>
      </c>
      <c r="I277" s="265" t="s">
        <v>1075</v>
      </c>
      <c r="J277" s="190">
        <v>2</v>
      </c>
      <c r="K277" s="190" t="s">
        <v>1355</v>
      </c>
      <c r="L277" s="236"/>
      <c r="M277" s="236"/>
      <c r="N277" s="236"/>
      <c r="O277" s="236"/>
      <c r="P277" s="236"/>
      <c r="Q277" s="236"/>
    </row>
    <row r="278" spans="1:17" ht="51" customHeight="1">
      <c r="A278" s="549"/>
      <c r="B278" s="218" t="s">
        <v>1790</v>
      </c>
      <c r="C278" s="211"/>
      <c r="D278" s="550">
        <f>SUM(C274:C277)</f>
        <v>10404445.84</v>
      </c>
      <c r="E278" s="219"/>
      <c r="F278" s="219"/>
      <c r="G278" s="236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</row>
    <row r="279" spans="1:17" ht="61.5" customHeight="1">
      <c r="A279" s="504">
        <v>1</v>
      </c>
      <c r="B279" s="219" t="s">
        <v>1555</v>
      </c>
      <c r="C279" s="234">
        <v>122381.8</v>
      </c>
      <c r="D279" s="496" t="s">
        <v>1864</v>
      </c>
      <c r="E279" s="219" t="s">
        <v>1791</v>
      </c>
      <c r="F279" s="219">
        <v>1983</v>
      </c>
      <c r="G279" s="497" t="s">
        <v>1865</v>
      </c>
      <c r="H279" s="219" t="s">
        <v>1866</v>
      </c>
      <c r="I279" s="219" t="s">
        <v>1867</v>
      </c>
      <c r="J279" s="504" t="s">
        <v>1868</v>
      </c>
      <c r="K279" s="219" t="s">
        <v>1356</v>
      </c>
      <c r="L279" s="236"/>
      <c r="M279" s="236"/>
      <c r="N279" s="236"/>
      <c r="O279" s="236"/>
      <c r="P279" s="236"/>
      <c r="Q279" s="236"/>
    </row>
    <row r="280" spans="1:6" ht="28.5" customHeight="1">
      <c r="A280" s="515"/>
      <c r="B280" s="218" t="s">
        <v>1792</v>
      </c>
      <c r="C280" s="211"/>
      <c r="D280" s="208">
        <f>SUM(C279)</f>
        <v>122381.8</v>
      </c>
      <c r="E280" s="209"/>
      <c r="F280" s="209"/>
    </row>
    <row r="281" spans="1:17" ht="88.5" customHeight="1">
      <c r="A281" s="515">
        <v>1</v>
      </c>
      <c r="B281" s="219" t="s">
        <v>1793</v>
      </c>
      <c r="C281" s="234">
        <v>4106971.82</v>
      </c>
      <c r="D281" s="496" t="s">
        <v>1807</v>
      </c>
      <c r="E281" s="219" t="s">
        <v>1794</v>
      </c>
      <c r="F281" s="217">
        <v>1899</v>
      </c>
      <c r="G281" s="505" t="s">
        <v>1810</v>
      </c>
      <c r="H281" s="217" t="s">
        <v>1811</v>
      </c>
      <c r="I281" s="217" t="s">
        <v>1813</v>
      </c>
      <c r="J281" s="217">
        <v>3</v>
      </c>
      <c r="K281" s="217" t="s">
        <v>1356</v>
      </c>
      <c r="L281" s="236"/>
      <c r="M281" s="236"/>
      <c r="N281" s="236"/>
      <c r="O281" s="236"/>
      <c r="P281" s="236"/>
      <c r="Q281" s="236"/>
    </row>
    <row r="282" spans="1:17" ht="86.25" customHeight="1">
      <c r="A282" s="515"/>
      <c r="B282" s="219" t="s">
        <v>1808</v>
      </c>
      <c r="C282" s="234"/>
      <c r="D282" s="496" t="s">
        <v>1807</v>
      </c>
      <c r="E282" s="219" t="s">
        <v>1809</v>
      </c>
      <c r="F282" s="217"/>
      <c r="G282" s="505" t="s">
        <v>1810</v>
      </c>
      <c r="H282" s="217" t="s">
        <v>1812</v>
      </c>
      <c r="I282" s="217" t="s">
        <v>1814</v>
      </c>
      <c r="J282" s="217">
        <v>1</v>
      </c>
      <c r="K282" s="217" t="s">
        <v>1356</v>
      </c>
      <c r="L282" s="236"/>
      <c r="M282" s="236"/>
      <c r="N282" s="236"/>
      <c r="O282" s="236"/>
      <c r="P282" s="236"/>
      <c r="Q282" s="236"/>
    </row>
    <row r="283" spans="1:6" ht="24.75" customHeight="1">
      <c r="A283" s="515"/>
      <c r="B283" s="218" t="s">
        <v>1795</v>
      </c>
      <c r="C283" s="234"/>
      <c r="D283" s="449">
        <f>SUM(C281)</f>
        <v>4106971.82</v>
      </c>
      <c r="E283" s="209"/>
      <c r="F283" s="209"/>
    </row>
    <row r="284" spans="1:17" ht="204.75">
      <c r="A284" s="504">
        <v>1</v>
      </c>
      <c r="B284" s="551" t="s">
        <v>1796</v>
      </c>
      <c r="C284" s="552">
        <v>1550482.16</v>
      </c>
      <c r="D284" s="551" t="s">
        <v>1929</v>
      </c>
      <c r="E284" s="219" t="s">
        <v>84</v>
      </c>
      <c r="F284" s="219">
        <v>1985</v>
      </c>
      <c r="G284" s="497" t="s">
        <v>1542</v>
      </c>
      <c r="H284" s="219" t="s">
        <v>1543</v>
      </c>
      <c r="I284" s="219" t="s">
        <v>1544</v>
      </c>
      <c r="J284" s="219">
        <v>3</v>
      </c>
      <c r="K284" s="219" t="s">
        <v>1355</v>
      </c>
      <c r="L284" s="236"/>
      <c r="M284" s="236"/>
      <c r="N284" s="236"/>
      <c r="O284" s="236"/>
      <c r="P284" s="236"/>
      <c r="Q284" s="236"/>
    </row>
    <row r="285" spans="1:17" ht="110.25">
      <c r="A285" s="504">
        <v>2</v>
      </c>
      <c r="B285" s="551" t="s">
        <v>2313</v>
      </c>
      <c r="C285" s="553">
        <v>741281.86</v>
      </c>
      <c r="D285" s="554" t="s">
        <v>85</v>
      </c>
      <c r="E285" s="219" t="s">
        <v>84</v>
      </c>
      <c r="F285" s="219">
        <v>2009</v>
      </c>
      <c r="G285" s="497"/>
      <c r="H285" s="219"/>
      <c r="I285" s="219"/>
      <c r="J285" s="219"/>
      <c r="K285" s="219"/>
      <c r="L285" s="236"/>
      <c r="M285" s="236"/>
      <c r="N285" s="236"/>
      <c r="O285" s="236"/>
      <c r="P285" s="236"/>
      <c r="Q285" s="236"/>
    </row>
    <row r="286" spans="1:17" ht="136.5" customHeight="1">
      <c r="A286" s="504">
        <v>3</v>
      </c>
      <c r="B286" s="551" t="s">
        <v>2314</v>
      </c>
      <c r="C286" s="555">
        <v>693680.38</v>
      </c>
      <c r="D286" s="554" t="s">
        <v>85</v>
      </c>
      <c r="E286" s="219" t="s">
        <v>84</v>
      </c>
      <c r="F286" s="219">
        <v>2009</v>
      </c>
      <c r="G286" s="497"/>
      <c r="H286" s="219"/>
      <c r="I286" s="219"/>
      <c r="J286" s="219"/>
      <c r="K286" s="219"/>
      <c r="L286" s="236"/>
      <c r="M286" s="236"/>
      <c r="N286" s="236"/>
      <c r="O286" s="236"/>
      <c r="P286" s="236"/>
      <c r="Q286" s="236"/>
    </row>
    <row r="287" spans="1:17" ht="62.25" customHeight="1">
      <c r="A287" s="504">
        <v>4</v>
      </c>
      <c r="B287" s="506" t="s">
        <v>2315</v>
      </c>
      <c r="C287" s="369">
        <v>197000</v>
      </c>
      <c r="D287" s="554" t="s">
        <v>86</v>
      </c>
      <c r="E287" s="219" t="s">
        <v>84</v>
      </c>
      <c r="F287" s="219">
        <v>2009</v>
      </c>
      <c r="G287" s="497"/>
      <c r="H287" s="219"/>
      <c r="I287" s="219" t="s">
        <v>1545</v>
      </c>
      <c r="J287" s="219"/>
      <c r="K287" s="219"/>
      <c r="L287" s="236"/>
      <c r="M287" s="236"/>
      <c r="N287" s="236"/>
      <c r="O287" s="236"/>
      <c r="P287" s="236"/>
      <c r="Q287" s="236"/>
    </row>
    <row r="288" spans="1:17" ht="31.5">
      <c r="A288" s="549"/>
      <c r="B288" s="218" t="s">
        <v>87</v>
      </c>
      <c r="C288" s="211"/>
      <c r="D288" s="550">
        <f>C284+C286+C285+C287</f>
        <v>3182444.4</v>
      </c>
      <c r="E288" s="219"/>
      <c r="F288" s="219"/>
      <c r="G288" s="236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</row>
    <row r="289" spans="1:17" ht="24" customHeight="1">
      <c r="A289" s="515">
        <v>1</v>
      </c>
      <c r="B289" s="223" t="s">
        <v>92</v>
      </c>
      <c r="C289" s="234">
        <v>228451.35</v>
      </c>
      <c r="D289" s="471" t="s">
        <v>760</v>
      </c>
      <c r="E289" s="223" t="s">
        <v>761</v>
      </c>
      <c r="F289" s="223">
        <v>1933</v>
      </c>
      <c r="G289" s="362" t="s">
        <v>647</v>
      </c>
      <c r="H289" s="214" t="s">
        <v>648</v>
      </c>
      <c r="I289" s="214" t="s">
        <v>649</v>
      </c>
      <c r="J289" s="223">
        <v>4</v>
      </c>
      <c r="K289" s="223" t="s">
        <v>1355</v>
      </c>
      <c r="L289" s="261"/>
      <c r="M289" s="261"/>
      <c r="N289" s="261"/>
      <c r="O289" s="261"/>
      <c r="P289" s="261"/>
      <c r="Q289" s="261"/>
    </row>
    <row r="290" spans="1:6" ht="27" customHeight="1">
      <c r="A290" s="515"/>
      <c r="B290" s="209"/>
      <c r="C290" s="211"/>
      <c r="D290" s="208">
        <f>SUM(C289)</f>
        <v>228451.35</v>
      </c>
      <c r="E290" s="209"/>
      <c r="F290" s="209"/>
    </row>
    <row r="291" spans="1:6" ht="31.5">
      <c r="A291" s="515"/>
      <c r="B291" s="218" t="s">
        <v>88</v>
      </c>
      <c r="C291" s="211"/>
      <c r="D291" s="209"/>
      <c r="E291" s="209"/>
      <c r="F291" s="209"/>
    </row>
    <row r="292" spans="1:17" ht="176.25" customHeight="1">
      <c r="A292" s="515">
        <v>1</v>
      </c>
      <c r="B292" s="217" t="s">
        <v>90</v>
      </c>
      <c r="C292" s="464">
        <v>5322054.73</v>
      </c>
      <c r="D292" s="496" t="s">
        <v>1960</v>
      </c>
      <c r="E292" s="219" t="s">
        <v>89</v>
      </c>
      <c r="F292" s="219">
        <v>1998</v>
      </c>
      <c r="G292" s="497" t="s">
        <v>1842</v>
      </c>
      <c r="H292" s="219" t="s">
        <v>1843</v>
      </c>
      <c r="I292" s="219" t="s">
        <v>1844</v>
      </c>
      <c r="J292" s="219">
        <v>4</v>
      </c>
      <c r="K292" s="219" t="s">
        <v>1355</v>
      </c>
      <c r="L292" s="236"/>
      <c r="M292" s="236"/>
      <c r="N292" s="236"/>
      <c r="O292" s="236"/>
      <c r="P292" s="236"/>
      <c r="Q292" s="236"/>
    </row>
    <row r="293" spans="1:6" ht="31.5">
      <c r="A293" s="515"/>
      <c r="B293" s="218" t="s">
        <v>91</v>
      </c>
      <c r="C293" s="211"/>
      <c r="D293" s="449">
        <f>SUM(C292)</f>
        <v>5322054.73</v>
      </c>
      <c r="E293" s="209"/>
      <c r="F293" s="209"/>
    </row>
    <row r="294" spans="1:17" ht="158.25" customHeight="1">
      <c r="A294" s="504">
        <v>1</v>
      </c>
      <c r="B294" s="219" t="s">
        <v>92</v>
      </c>
      <c r="C294" s="234">
        <v>514993.5</v>
      </c>
      <c r="D294" s="234" t="s">
        <v>93</v>
      </c>
      <c r="E294" s="219" t="s">
        <v>94</v>
      </c>
      <c r="F294" s="219">
        <v>1974</v>
      </c>
      <c r="G294" s="497" t="s">
        <v>1854</v>
      </c>
      <c r="H294" s="219" t="s">
        <v>1843</v>
      </c>
      <c r="I294" s="219" t="s">
        <v>1855</v>
      </c>
      <c r="J294" s="219">
        <v>4</v>
      </c>
      <c r="K294" s="219" t="s">
        <v>1356</v>
      </c>
      <c r="L294" s="236"/>
      <c r="M294" s="236"/>
      <c r="N294" s="236"/>
      <c r="O294" s="236"/>
      <c r="P294" s="236"/>
      <c r="Q294" s="236"/>
    </row>
    <row r="295" spans="1:17" ht="24" customHeight="1">
      <c r="A295" s="504">
        <v>2</v>
      </c>
      <c r="B295" s="219" t="s">
        <v>95</v>
      </c>
      <c r="C295" s="234">
        <v>520503.52</v>
      </c>
      <c r="D295" s="556"/>
      <c r="E295" s="219" t="s">
        <v>94</v>
      </c>
      <c r="F295" s="219">
        <v>2007</v>
      </c>
      <c r="G295" s="557" t="s">
        <v>1856</v>
      </c>
      <c r="H295" s="558"/>
      <c r="I295" s="219"/>
      <c r="J295" s="219"/>
      <c r="K295" s="219"/>
      <c r="L295" s="236"/>
      <c r="M295" s="236"/>
      <c r="N295" s="236"/>
      <c r="O295" s="236"/>
      <c r="P295" s="236"/>
      <c r="Q295" s="236"/>
    </row>
    <row r="296" spans="1:17" ht="15.75">
      <c r="A296" s="549"/>
      <c r="B296" s="218" t="s">
        <v>96</v>
      </c>
      <c r="C296" s="211"/>
      <c r="D296" s="550">
        <f>SUM(C294:C295)</f>
        <v>1035497.02</v>
      </c>
      <c r="E296" s="219"/>
      <c r="F296" s="219"/>
      <c r="G296" s="236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</row>
    <row r="297" spans="1:17" ht="63">
      <c r="A297" s="504">
        <v>1</v>
      </c>
      <c r="B297" s="219" t="s">
        <v>97</v>
      </c>
      <c r="C297" s="234">
        <v>738599.36</v>
      </c>
      <c r="D297" s="496" t="s">
        <v>1805</v>
      </c>
      <c r="E297" s="219" t="s">
        <v>98</v>
      </c>
      <c r="F297" s="219">
        <v>1990</v>
      </c>
      <c r="G297" s="497" t="s">
        <v>1851</v>
      </c>
      <c r="H297" s="219" t="s">
        <v>1806</v>
      </c>
      <c r="I297" s="219" t="s">
        <v>1852</v>
      </c>
      <c r="J297" s="219" t="s">
        <v>1853</v>
      </c>
      <c r="K297" s="219" t="s">
        <v>1355</v>
      </c>
      <c r="L297" s="236"/>
      <c r="M297" s="236"/>
      <c r="N297" s="236"/>
      <c r="O297" s="236"/>
      <c r="P297" s="236"/>
      <c r="Q297" s="236"/>
    </row>
    <row r="298" spans="1:6" ht="15.75">
      <c r="A298" s="515"/>
      <c r="B298" s="218" t="s">
        <v>99</v>
      </c>
      <c r="C298" s="211"/>
      <c r="D298" s="449">
        <f>SUM(C297)</f>
        <v>738599.36</v>
      </c>
      <c r="E298" s="209"/>
      <c r="F298" s="209"/>
    </row>
    <row r="299" spans="1:11" ht="24" customHeight="1">
      <c r="A299" s="515">
        <v>1</v>
      </c>
      <c r="B299" s="219" t="s">
        <v>100</v>
      </c>
      <c r="C299" s="211">
        <v>392796</v>
      </c>
      <c r="D299" s="211" t="s">
        <v>1845</v>
      </c>
      <c r="E299" s="209" t="s">
        <v>1846</v>
      </c>
      <c r="F299" s="209">
        <v>1982</v>
      </c>
      <c r="G299" s="210" t="s">
        <v>1847</v>
      </c>
      <c r="H299" s="209" t="s">
        <v>1802</v>
      </c>
      <c r="I299" s="209" t="s">
        <v>1848</v>
      </c>
      <c r="J299" s="209">
        <v>2</v>
      </c>
      <c r="K299" s="209" t="s">
        <v>1355</v>
      </c>
    </row>
    <row r="300" spans="1:6" ht="15.75">
      <c r="A300" s="515"/>
      <c r="B300" s="218" t="s">
        <v>102</v>
      </c>
      <c r="C300" s="211" t="s">
        <v>1524</v>
      </c>
      <c r="D300" s="449">
        <f>SUM(C299)</f>
        <v>392796</v>
      </c>
      <c r="E300" s="209"/>
      <c r="F300" s="209"/>
    </row>
    <row r="301" spans="1:17" ht="78.75">
      <c r="A301" s="515">
        <v>1</v>
      </c>
      <c r="B301" s="219" t="s">
        <v>100</v>
      </c>
      <c r="C301" s="234">
        <v>1000000</v>
      </c>
      <c r="D301" s="472" t="s">
        <v>757</v>
      </c>
      <c r="E301" s="559" t="s">
        <v>101</v>
      </c>
      <c r="F301" s="559">
        <v>1992</v>
      </c>
      <c r="G301" s="362" t="s">
        <v>753</v>
      </c>
      <c r="H301" s="214" t="s">
        <v>754</v>
      </c>
      <c r="I301" s="214" t="s">
        <v>755</v>
      </c>
      <c r="J301" s="559">
        <v>2</v>
      </c>
      <c r="K301" s="559" t="s">
        <v>756</v>
      </c>
      <c r="L301" s="560"/>
      <c r="M301" s="560"/>
      <c r="N301" s="560"/>
      <c r="O301" s="560"/>
      <c r="P301" s="560"/>
      <c r="Q301" s="560"/>
    </row>
    <row r="302" spans="1:17" ht="15.75">
      <c r="A302" s="515"/>
      <c r="B302" s="219"/>
      <c r="C302" s="211"/>
      <c r="D302" s="498"/>
      <c r="E302" s="209"/>
      <c r="F302" s="209"/>
      <c r="G302" s="561"/>
      <c r="H302" s="561"/>
      <c r="I302" s="561"/>
      <c r="J302" s="561"/>
      <c r="K302" s="561"/>
      <c r="L302" s="561"/>
      <c r="M302" s="561"/>
      <c r="N302" s="561"/>
      <c r="O302" s="561"/>
      <c r="P302" s="561"/>
      <c r="Q302" s="561"/>
    </row>
    <row r="303" spans="1:6" ht="15.75">
      <c r="A303" s="515"/>
      <c r="B303" s="218" t="s">
        <v>928</v>
      </c>
      <c r="C303" s="211"/>
      <c r="D303" s="562">
        <f>SUM(C301)</f>
        <v>1000000</v>
      </c>
      <c r="E303" s="209"/>
      <c r="F303" s="209"/>
    </row>
    <row r="304" spans="1:17" ht="78.75">
      <c r="A304" s="515">
        <v>1</v>
      </c>
      <c r="B304" s="219" t="s">
        <v>100</v>
      </c>
      <c r="C304" s="499">
        <v>556800</v>
      </c>
      <c r="D304" s="500" t="s">
        <v>929</v>
      </c>
      <c r="E304" s="501" t="s">
        <v>1803</v>
      </c>
      <c r="F304" s="501">
        <v>1986</v>
      </c>
      <c r="G304" s="502" t="s">
        <v>1801</v>
      </c>
      <c r="H304" s="501" t="s">
        <v>1849</v>
      </c>
      <c r="I304" s="501" t="s">
        <v>1850</v>
      </c>
      <c r="J304" s="501">
        <v>3</v>
      </c>
      <c r="K304" s="501" t="s">
        <v>1356</v>
      </c>
      <c r="L304" s="503"/>
      <c r="M304" s="503"/>
      <c r="N304" s="503"/>
      <c r="O304" s="503"/>
      <c r="P304" s="503"/>
      <c r="Q304" s="503"/>
    </row>
    <row r="305" spans="1:6" ht="15.75">
      <c r="A305" s="515"/>
      <c r="B305" s="218" t="s">
        <v>930</v>
      </c>
      <c r="C305" s="211"/>
      <c r="D305" s="562">
        <f>SUM(C304)</f>
        <v>556800</v>
      </c>
      <c r="E305" s="209"/>
      <c r="F305" s="209"/>
    </row>
    <row r="306" spans="1:17" ht="37.5" customHeight="1">
      <c r="A306" s="219">
        <v>1</v>
      </c>
      <c r="B306" s="219" t="s">
        <v>1224</v>
      </c>
      <c r="C306" s="234">
        <v>825000</v>
      </c>
      <c r="D306" s="496" t="s">
        <v>634</v>
      </c>
      <c r="E306" s="219" t="s">
        <v>1225</v>
      </c>
      <c r="F306" s="223">
        <v>1983</v>
      </c>
      <c r="G306" s="362" t="s">
        <v>632</v>
      </c>
      <c r="H306" s="214" t="s">
        <v>1806</v>
      </c>
      <c r="I306" s="214" t="s">
        <v>633</v>
      </c>
      <c r="J306" s="563">
        <v>2</v>
      </c>
      <c r="K306" s="219" t="s">
        <v>1355</v>
      </c>
      <c r="L306" s="236"/>
      <c r="M306" s="236"/>
      <c r="N306" s="236"/>
      <c r="O306" s="236"/>
      <c r="P306" s="236"/>
      <c r="Q306" s="236"/>
    </row>
    <row r="307" spans="1:6" ht="15.75">
      <c r="A307" s="515"/>
      <c r="B307" s="209"/>
      <c r="C307" s="211"/>
      <c r="D307" s="550">
        <v>825000</v>
      </c>
      <c r="E307" s="209"/>
      <c r="F307" s="209"/>
    </row>
    <row r="308" spans="1:17" ht="15.75">
      <c r="A308" s="515"/>
      <c r="B308" s="524" t="s">
        <v>931</v>
      </c>
      <c r="C308" s="209"/>
      <c r="D308" s="496"/>
      <c r="E308" s="219"/>
      <c r="F308" s="219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</row>
    <row r="309" spans="1:17" ht="47.25">
      <c r="A309" s="504">
        <v>1</v>
      </c>
      <c r="B309" s="219" t="s">
        <v>932</v>
      </c>
      <c r="C309" s="479">
        <v>332927.52</v>
      </c>
      <c r="D309" s="506" t="s">
        <v>1815</v>
      </c>
      <c r="E309" s="219" t="s">
        <v>933</v>
      </c>
      <c r="F309" s="248">
        <v>1991</v>
      </c>
      <c r="G309" s="505" t="s">
        <v>1816</v>
      </c>
      <c r="H309" s="217" t="s">
        <v>1817</v>
      </c>
      <c r="I309" s="217" t="s">
        <v>1818</v>
      </c>
      <c r="J309" s="217"/>
      <c r="K309" s="217" t="s">
        <v>1356</v>
      </c>
      <c r="M309" s="236"/>
      <c r="N309" s="236"/>
      <c r="O309" s="236"/>
      <c r="P309" s="236"/>
      <c r="Q309" s="236"/>
    </row>
    <row r="310" spans="1:17" ht="47.25">
      <c r="A310" s="504">
        <v>3</v>
      </c>
      <c r="B310" s="219" t="s">
        <v>934</v>
      </c>
      <c r="C310" s="234">
        <v>14606.78</v>
      </c>
      <c r="D310" s="506" t="s">
        <v>935</v>
      </c>
      <c r="E310" s="219" t="s">
        <v>933</v>
      </c>
      <c r="F310" s="219">
        <v>1991</v>
      </c>
      <c r="G310" s="497" t="s">
        <v>1816</v>
      </c>
      <c r="H310" s="219" t="s">
        <v>1819</v>
      </c>
      <c r="I310" s="219" t="s">
        <v>1820</v>
      </c>
      <c r="J310" s="219"/>
      <c r="K310" s="219" t="s">
        <v>1356</v>
      </c>
      <c r="L310" s="236"/>
      <c r="M310" s="236"/>
      <c r="N310" s="236"/>
      <c r="O310" s="236"/>
      <c r="P310" s="236"/>
      <c r="Q310" s="236"/>
    </row>
    <row r="311" spans="1:17" ht="31.5">
      <c r="A311" s="504">
        <v>4</v>
      </c>
      <c r="B311" s="219" t="s">
        <v>936</v>
      </c>
      <c r="C311" s="234">
        <v>5102.3</v>
      </c>
      <c r="D311" s="506" t="s">
        <v>937</v>
      </c>
      <c r="E311" s="219" t="s">
        <v>933</v>
      </c>
      <c r="F311" s="219">
        <v>1991</v>
      </c>
      <c r="G311" s="497" t="s">
        <v>1816</v>
      </c>
      <c r="H311" s="219" t="s">
        <v>1819</v>
      </c>
      <c r="I311" s="219" t="s">
        <v>1820</v>
      </c>
      <c r="J311" s="219"/>
      <c r="K311" s="219" t="s">
        <v>1356</v>
      </c>
      <c r="L311" s="236"/>
      <c r="M311" s="236"/>
      <c r="N311" s="236"/>
      <c r="O311" s="236"/>
      <c r="P311" s="236"/>
      <c r="Q311" s="236"/>
    </row>
    <row r="312" spans="1:17" ht="31.5">
      <c r="A312" s="504">
        <v>5</v>
      </c>
      <c r="B312" s="219" t="s">
        <v>938</v>
      </c>
      <c r="C312" s="234">
        <v>3573.38</v>
      </c>
      <c r="D312" s="506" t="s">
        <v>1821</v>
      </c>
      <c r="E312" s="219" t="s">
        <v>933</v>
      </c>
      <c r="F312" s="219">
        <v>1991</v>
      </c>
      <c r="G312" s="497" t="s">
        <v>1816</v>
      </c>
      <c r="H312" s="219" t="s">
        <v>1819</v>
      </c>
      <c r="I312" s="219" t="s">
        <v>1820</v>
      </c>
      <c r="J312" s="219"/>
      <c r="K312" s="219" t="s">
        <v>1356</v>
      </c>
      <c r="L312" s="236"/>
      <c r="M312" s="236"/>
      <c r="N312" s="236"/>
      <c r="O312" s="236"/>
      <c r="P312" s="236"/>
      <c r="Q312" s="236"/>
    </row>
    <row r="313" spans="1:17" ht="47.25">
      <c r="A313" s="504">
        <v>6</v>
      </c>
      <c r="B313" s="219" t="s">
        <v>939</v>
      </c>
      <c r="C313" s="234">
        <v>82929.79</v>
      </c>
      <c r="D313" s="506" t="s">
        <v>1822</v>
      </c>
      <c r="E313" s="219" t="s">
        <v>933</v>
      </c>
      <c r="F313" s="219">
        <v>1991</v>
      </c>
      <c r="G313" s="497" t="s">
        <v>1816</v>
      </c>
      <c r="H313" s="219" t="s">
        <v>1819</v>
      </c>
      <c r="I313" s="219" t="s">
        <v>1820</v>
      </c>
      <c r="J313" s="219"/>
      <c r="K313" s="219" t="s">
        <v>1356</v>
      </c>
      <c r="L313" s="236"/>
      <c r="M313" s="236"/>
      <c r="N313" s="236"/>
      <c r="O313" s="236"/>
      <c r="P313" s="236"/>
      <c r="Q313" s="236"/>
    </row>
    <row r="314" spans="1:17" ht="31.5">
      <c r="A314" s="504">
        <v>7</v>
      </c>
      <c r="B314" s="219" t="s">
        <v>940</v>
      </c>
      <c r="C314" s="234">
        <v>2196.03</v>
      </c>
      <c r="D314" s="506" t="s">
        <v>941</v>
      </c>
      <c r="E314" s="219" t="s">
        <v>933</v>
      </c>
      <c r="F314" s="219">
        <v>1991</v>
      </c>
      <c r="G314" s="497" t="s">
        <v>1816</v>
      </c>
      <c r="H314" s="219" t="s">
        <v>1819</v>
      </c>
      <c r="I314" s="219" t="s">
        <v>1820</v>
      </c>
      <c r="J314" s="219"/>
      <c r="K314" s="219" t="s">
        <v>1356</v>
      </c>
      <c r="L314" s="236"/>
      <c r="M314" s="236"/>
      <c r="N314" s="236"/>
      <c r="O314" s="236"/>
      <c r="P314" s="236"/>
      <c r="Q314" s="236"/>
    </row>
    <row r="315" spans="1:17" ht="47.25">
      <c r="A315" s="504">
        <v>8</v>
      </c>
      <c r="B315" s="219" t="s">
        <v>938</v>
      </c>
      <c r="C315" s="234">
        <v>3496.57</v>
      </c>
      <c r="D315" s="506" t="s">
        <v>942</v>
      </c>
      <c r="E315" s="219" t="s">
        <v>943</v>
      </c>
      <c r="F315" s="219">
        <v>1991</v>
      </c>
      <c r="G315" s="497"/>
      <c r="H315" s="219"/>
      <c r="I315" s="219"/>
      <c r="J315" s="219"/>
      <c r="K315" s="219" t="s">
        <v>1356</v>
      </c>
      <c r="L315" s="236"/>
      <c r="M315" s="236"/>
      <c r="N315" s="236"/>
      <c r="O315" s="236"/>
      <c r="P315" s="236"/>
      <c r="Q315" s="236"/>
    </row>
    <row r="316" spans="1:17" ht="48" customHeight="1">
      <c r="A316" s="504">
        <v>9</v>
      </c>
      <c r="B316" s="219" t="s">
        <v>944</v>
      </c>
      <c r="C316" s="234">
        <v>4552.67</v>
      </c>
      <c r="D316" s="506" t="s">
        <v>945</v>
      </c>
      <c r="E316" s="219" t="s">
        <v>943</v>
      </c>
      <c r="F316" s="219">
        <v>1991</v>
      </c>
      <c r="G316" s="497" t="s">
        <v>1816</v>
      </c>
      <c r="H316" s="219" t="s">
        <v>1823</v>
      </c>
      <c r="I316" s="219" t="s">
        <v>1824</v>
      </c>
      <c r="J316" s="219"/>
      <c r="K316" s="219" t="s">
        <v>1356</v>
      </c>
      <c r="L316" s="236"/>
      <c r="M316" s="236"/>
      <c r="N316" s="236"/>
      <c r="O316" s="236"/>
      <c r="P316" s="236"/>
      <c r="Q316" s="236"/>
    </row>
    <row r="317" spans="1:17" ht="47.25">
      <c r="A317" s="504">
        <v>10</v>
      </c>
      <c r="B317" s="219" t="s">
        <v>946</v>
      </c>
      <c r="C317" s="234">
        <v>40629.76</v>
      </c>
      <c r="D317" s="506" t="s">
        <v>947</v>
      </c>
      <c r="E317" s="219" t="s">
        <v>943</v>
      </c>
      <c r="F317" s="219">
        <v>1991</v>
      </c>
      <c r="G317" s="497" t="s">
        <v>1816</v>
      </c>
      <c r="H317" s="219" t="s">
        <v>1823</v>
      </c>
      <c r="I317" s="219" t="s">
        <v>1824</v>
      </c>
      <c r="J317" s="219"/>
      <c r="K317" s="219" t="s">
        <v>1356</v>
      </c>
      <c r="L317" s="236"/>
      <c r="M317" s="236"/>
      <c r="N317" s="236"/>
      <c r="O317" s="236"/>
      <c r="P317" s="236"/>
      <c r="Q317" s="236"/>
    </row>
    <row r="318" spans="1:17" ht="78.75">
      <c r="A318" s="504">
        <v>11</v>
      </c>
      <c r="B318" s="219" t="s">
        <v>948</v>
      </c>
      <c r="C318" s="234">
        <v>20172</v>
      </c>
      <c r="D318" s="506" t="s">
        <v>949</v>
      </c>
      <c r="E318" s="219" t="s">
        <v>943</v>
      </c>
      <c r="F318" s="219">
        <v>1991</v>
      </c>
      <c r="G318" s="497" t="s">
        <v>1816</v>
      </c>
      <c r="H318" s="219" t="s">
        <v>1823</v>
      </c>
      <c r="I318" s="219" t="s">
        <v>1825</v>
      </c>
      <c r="J318" s="219"/>
      <c r="K318" s="219" t="s">
        <v>1356</v>
      </c>
      <c r="L318" s="236"/>
      <c r="M318" s="236"/>
      <c r="N318" s="236"/>
      <c r="O318" s="236"/>
      <c r="P318" s="236"/>
      <c r="Q318" s="236"/>
    </row>
    <row r="319" spans="1:17" ht="31.5">
      <c r="A319" s="504">
        <v>12</v>
      </c>
      <c r="B319" s="219" t="s">
        <v>950</v>
      </c>
      <c r="C319" s="234">
        <v>25483.43</v>
      </c>
      <c r="D319" s="506" t="s">
        <v>951</v>
      </c>
      <c r="E319" s="219" t="s">
        <v>943</v>
      </c>
      <c r="F319" s="219">
        <v>1991</v>
      </c>
      <c r="G319" s="497" t="s">
        <v>1816</v>
      </c>
      <c r="H319" s="219" t="s">
        <v>1823</v>
      </c>
      <c r="I319" s="219" t="s">
        <v>1825</v>
      </c>
      <c r="J319" s="219"/>
      <c r="K319" s="219" t="s">
        <v>1356</v>
      </c>
      <c r="L319" s="236"/>
      <c r="M319" s="236"/>
      <c r="N319" s="236"/>
      <c r="O319" s="236"/>
      <c r="P319" s="236"/>
      <c r="Q319" s="236"/>
    </row>
    <row r="320" spans="1:17" ht="63">
      <c r="A320" s="504">
        <v>13</v>
      </c>
      <c r="B320" s="219" t="s">
        <v>952</v>
      </c>
      <c r="C320" s="234">
        <v>66093.24</v>
      </c>
      <c r="D320" s="506" t="s">
        <v>953</v>
      </c>
      <c r="E320" s="219" t="s">
        <v>943</v>
      </c>
      <c r="F320" s="219">
        <v>1991</v>
      </c>
      <c r="G320" s="236" t="s">
        <v>1816</v>
      </c>
      <c r="H320" s="236" t="s">
        <v>1823</v>
      </c>
      <c r="I320" s="236" t="s">
        <v>1825</v>
      </c>
      <c r="J320" s="236"/>
      <c r="K320" s="236" t="s">
        <v>1356</v>
      </c>
      <c r="L320" s="236"/>
      <c r="M320" s="236"/>
      <c r="N320" s="236"/>
      <c r="O320" s="236"/>
      <c r="P320" s="236"/>
      <c r="Q320" s="236"/>
    </row>
    <row r="321" spans="1:17" ht="47.25">
      <c r="A321" s="504">
        <v>14</v>
      </c>
      <c r="B321" s="219" t="s">
        <v>954</v>
      </c>
      <c r="C321" s="234">
        <v>426968.9</v>
      </c>
      <c r="D321" s="506" t="s">
        <v>955</v>
      </c>
      <c r="E321" s="219" t="s">
        <v>943</v>
      </c>
      <c r="F321" s="219">
        <v>1991</v>
      </c>
      <c r="G321" s="497" t="s">
        <v>1816</v>
      </c>
      <c r="H321" s="219" t="s">
        <v>1823</v>
      </c>
      <c r="I321" s="219" t="s">
        <v>1825</v>
      </c>
      <c r="J321" s="219"/>
      <c r="K321" s="219" t="s">
        <v>1356</v>
      </c>
      <c r="L321" s="236"/>
      <c r="M321" s="236"/>
      <c r="N321" s="236"/>
      <c r="O321" s="236"/>
      <c r="P321" s="236"/>
      <c r="Q321" s="236"/>
    </row>
    <row r="322" spans="1:17" ht="31.5">
      <c r="A322" s="504">
        <v>15</v>
      </c>
      <c r="B322" s="219" t="s">
        <v>956</v>
      </c>
      <c r="C322" s="234">
        <v>177526.45</v>
      </c>
      <c r="D322" s="506" t="s">
        <v>957</v>
      </c>
      <c r="E322" s="219" t="s">
        <v>943</v>
      </c>
      <c r="F322" s="219">
        <v>1991</v>
      </c>
      <c r="G322" s="497" t="s">
        <v>1816</v>
      </c>
      <c r="H322" s="219" t="s">
        <v>1823</v>
      </c>
      <c r="I322" s="219" t="s">
        <v>1825</v>
      </c>
      <c r="J322" s="219"/>
      <c r="K322" s="219" t="s">
        <v>1356</v>
      </c>
      <c r="L322" s="236"/>
      <c r="M322" s="236"/>
      <c r="N322" s="236"/>
      <c r="O322" s="236"/>
      <c r="P322" s="236"/>
      <c r="Q322" s="236"/>
    </row>
    <row r="323" spans="1:17" ht="47.25">
      <c r="A323" s="504">
        <v>16</v>
      </c>
      <c r="B323" s="219" t="s">
        <v>958</v>
      </c>
      <c r="C323" s="234">
        <v>191500.33</v>
      </c>
      <c r="D323" s="506" t="s">
        <v>959</v>
      </c>
      <c r="E323" s="219" t="s">
        <v>943</v>
      </c>
      <c r="F323" s="219">
        <v>2004</v>
      </c>
      <c r="G323" s="497" t="s">
        <v>1826</v>
      </c>
      <c r="H323" s="219"/>
      <c r="I323" s="219"/>
      <c r="J323" s="219"/>
      <c r="K323" s="219" t="s">
        <v>1356</v>
      </c>
      <c r="L323" s="236"/>
      <c r="M323" s="236"/>
      <c r="N323" s="236"/>
      <c r="O323" s="236"/>
      <c r="P323" s="236"/>
      <c r="Q323" s="236"/>
    </row>
    <row r="324" spans="1:17" ht="47.25">
      <c r="A324" s="504">
        <v>17</v>
      </c>
      <c r="B324" s="219" t="s">
        <v>960</v>
      </c>
      <c r="C324" s="234">
        <v>2082421.16</v>
      </c>
      <c r="D324" s="506" t="s">
        <v>959</v>
      </c>
      <c r="E324" s="219" t="s">
        <v>943</v>
      </c>
      <c r="F324" s="219">
        <v>2007</v>
      </c>
      <c r="G324" s="497" t="s">
        <v>1827</v>
      </c>
      <c r="H324" s="219"/>
      <c r="I324" s="219" t="s">
        <v>1828</v>
      </c>
      <c r="J324" s="219"/>
      <c r="K324" s="219" t="s">
        <v>1356</v>
      </c>
      <c r="L324" s="236"/>
      <c r="M324" s="236"/>
      <c r="N324" s="236"/>
      <c r="O324" s="236"/>
      <c r="P324" s="236"/>
      <c r="Q324" s="236"/>
    </row>
    <row r="325" spans="1:17" ht="47.25">
      <c r="A325" s="504">
        <v>18</v>
      </c>
      <c r="B325" s="219" t="s">
        <v>1829</v>
      </c>
      <c r="C325" s="234">
        <v>88387.04</v>
      </c>
      <c r="D325" s="506" t="s">
        <v>1830</v>
      </c>
      <c r="E325" s="219" t="s">
        <v>943</v>
      </c>
      <c r="F325" s="219">
        <v>2010</v>
      </c>
      <c r="G325" s="497" t="s">
        <v>1831</v>
      </c>
      <c r="H325" s="219"/>
      <c r="I325" s="219" t="s">
        <v>1831</v>
      </c>
      <c r="J325" s="219"/>
      <c r="K325" s="219" t="s">
        <v>1356</v>
      </c>
      <c r="L325" s="236"/>
      <c r="M325" s="236"/>
      <c r="N325" s="236"/>
      <c r="O325" s="236"/>
      <c r="P325" s="236"/>
      <c r="Q325" s="236"/>
    </row>
    <row r="326" spans="1:17" ht="47.25">
      <c r="A326" s="504">
        <v>19</v>
      </c>
      <c r="B326" s="219" t="s">
        <v>961</v>
      </c>
      <c r="C326" s="234">
        <v>347322.63</v>
      </c>
      <c r="D326" s="507" t="s">
        <v>177</v>
      </c>
      <c r="E326" s="219" t="s">
        <v>178</v>
      </c>
      <c r="F326" s="219">
        <v>1903</v>
      </c>
      <c r="G326" s="497" t="s">
        <v>1832</v>
      </c>
      <c r="H326" s="219" t="s">
        <v>1834</v>
      </c>
      <c r="I326" s="219" t="s">
        <v>1833</v>
      </c>
      <c r="J326" s="219"/>
      <c r="K326" s="219" t="s">
        <v>1356</v>
      </c>
      <c r="L326" s="236"/>
      <c r="M326" s="236"/>
      <c r="N326" s="236"/>
      <c r="O326" s="236"/>
      <c r="P326" s="236"/>
      <c r="Q326" s="236"/>
    </row>
    <row r="327" spans="1:17" ht="31.5">
      <c r="A327" s="504">
        <v>20</v>
      </c>
      <c r="B327" s="219" t="s">
        <v>179</v>
      </c>
      <c r="C327" s="234">
        <v>20342.76</v>
      </c>
      <c r="D327" s="564" t="s">
        <v>180</v>
      </c>
      <c r="E327" s="219" t="s">
        <v>178</v>
      </c>
      <c r="F327" s="219">
        <v>1903</v>
      </c>
      <c r="G327" s="497" t="s">
        <v>1832</v>
      </c>
      <c r="H327" s="219" t="s">
        <v>1834</v>
      </c>
      <c r="I327" s="219" t="s">
        <v>1833</v>
      </c>
      <c r="J327" s="219"/>
      <c r="K327" s="219" t="s">
        <v>1356</v>
      </c>
      <c r="L327" s="236"/>
      <c r="M327" s="236"/>
      <c r="N327" s="236"/>
      <c r="O327" s="236"/>
      <c r="P327" s="236"/>
      <c r="Q327" s="236"/>
    </row>
    <row r="328" spans="1:17" ht="47.25">
      <c r="A328" s="504">
        <v>21</v>
      </c>
      <c r="B328" s="219" t="s">
        <v>181</v>
      </c>
      <c r="C328" s="234">
        <v>5948.9</v>
      </c>
      <c r="D328" s="564" t="s">
        <v>182</v>
      </c>
      <c r="E328" s="219" t="s">
        <v>1758</v>
      </c>
      <c r="F328" s="219"/>
      <c r="G328" s="497" t="s">
        <v>1835</v>
      </c>
      <c r="H328" s="219"/>
      <c r="I328" s="219" t="s">
        <v>1836</v>
      </c>
      <c r="J328" s="219"/>
      <c r="K328" s="219" t="s">
        <v>1356</v>
      </c>
      <c r="L328" s="236"/>
      <c r="M328" s="236"/>
      <c r="N328" s="236"/>
      <c r="O328" s="236"/>
      <c r="P328" s="236"/>
      <c r="Q328" s="236"/>
    </row>
    <row r="329" spans="1:17" ht="47.25">
      <c r="A329" s="504">
        <v>22</v>
      </c>
      <c r="B329" s="219" t="s">
        <v>183</v>
      </c>
      <c r="C329" s="234">
        <v>73270.64</v>
      </c>
      <c r="D329" s="564" t="s">
        <v>184</v>
      </c>
      <c r="E329" s="219" t="s">
        <v>178</v>
      </c>
      <c r="F329" s="219">
        <v>2003</v>
      </c>
      <c r="G329" s="497" t="s">
        <v>1835</v>
      </c>
      <c r="H329" s="219"/>
      <c r="I329" s="219" t="s">
        <v>1836</v>
      </c>
      <c r="J329" s="209"/>
      <c r="K329" s="219" t="s">
        <v>1356</v>
      </c>
      <c r="L329" s="236"/>
      <c r="M329" s="236"/>
      <c r="N329" s="236"/>
      <c r="O329" s="236"/>
      <c r="Q329" s="236"/>
    </row>
    <row r="330" spans="1:17" ht="47.25">
      <c r="A330" s="504">
        <v>23</v>
      </c>
      <c r="B330" s="219" t="s">
        <v>185</v>
      </c>
      <c r="C330" s="234">
        <v>122318</v>
      </c>
      <c r="D330" s="507" t="s">
        <v>184</v>
      </c>
      <c r="E330" s="219" t="s">
        <v>178</v>
      </c>
      <c r="F330" s="219">
        <v>2003</v>
      </c>
      <c r="G330" s="497" t="s">
        <v>1835</v>
      </c>
      <c r="H330" s="219"/>
      <c r="I330" s="219" t="s">
        <v>1836</v>
      </c>
      <c r="J330" s="219"/>
      <c r="K330" s="219" t="s">
        <v>1356</v>
      </c>
      <c r="L330" s="236"/>
      <c r="M330" s="236"/>
      <c r="N330" s="236"/>
      <c r="O330" s="236"/>
      <c r="P330" s="236"/>
      <c r="Q330" s="236"/>
    </row>
    <row r="331" spans="1:17" ht="63">
      <c r="A331" s="504">
        <v>24</v>
      </c>
      <c r="B331" s="219" t="s">
        <v>186</v>
      </c>
      <c r="C331" s="234">
        <v>1079257.25</v>
      </c>
      <c r="D331" s="507" t="s">
        <v>187</v>
      </c>
      <c r="E331" s="219" t="s">
        <v>178</v>
      </c>
      <c r="F331" s="219">
        <v>2000</v>
      </c>
      <c r="G331" s="497" t="s">
        <v>1835</v>
      </c>
      <c r="H331" s="219"/>
      <c r="I331" s="219" t="s">
        <v>1836</v>
      </c>
      <c r="J331" s="219"/>
      <c r="K331" s="219" t="s">
        <v>1356</v>
      </c>
      <c r="L331" s="236"/>
      <c r="M331" s="236"/>
      <c r="N331" s="236"/>
      <c r="O331" s="236"/>
      <c r="P331" s="236"/>
      <c r="Q331" s="236"/>
    </row>
    <row r="332" spans="1:17" ht="47.25">
      <c r="A332" s="504">
        <v>25</v>
      </c>
      <c r="B332" s="219" t="s">
        <v>188</v>
      </c>
      <c r="C332" s="234">
        <v>1132060</v>
      </c>
      <c r="D332" s="507" t="s">
        <v>189</v>
      </c>
      <c r="E332" s="219" t="s">
        <v>178</v>
      </c>
      <c r="F332" s="219">
        <v>2000</v>
      </c>
      <c r="G332" s="497"/>
      <c r="H332" s="219"/>
      <c r="I332" s="219"/>
      <c r="J332" s="219"/>
      <c r="K332" s="219" t="s">
        <v>1356</v>
      </c>
      <c r="L332" s="236"/>
      <c r="M332" s="236"/>
      <c r="N332" s="236"/>
      <c r="O332" s="236"/>
      <c r="P332" s="236"/>
      <c r="Q332" s="236"/>
    </row>
    <row r="333" spans="1:17" ht="24" customHeight="1">
      <c r="A333" s="504">
        <v>26</v>
      </c>
      <c r="B333" s="219" t="s">
        <v>190</v>
      </c>
      <c r="C333" s="234">
        <v>214970</v>
      </c>
      <c r="D333" s="565" t="s">
        <v>191</v>
      </c>
      <c r="E333" s="219" t="s">
        <v>178</v>
      </c>
      <c r="F333" s="219"/>
      <c r="G333" s="497"/>
      <c r="H333" s="219"/>
      <c r="I333" s="219"/>
      <c r="J333" s="219"/>
      <c r="K333" s="219"/>
      <c r="L333" s="236"/>
      <c r="M333" s="236"/>
      <c r="N333" s="236"/>
      <c r="O333" s="236"/>
      <c r="P333" s="236"/>
      <c r="Q333" s="236"/>
    </row>
    <row r="334" spans="1:17" ht="24" customHeight="1">
      <c r="A334" s="504">
        <v>27</v>
      </c>
      <c r="B334" s="219" t="s">
        <v>1838</v>
      </c>
      <c r="C334" s="234">
        <v>292471.73</v>
      </c>
      <c r="D334" s="565" t="s">
        <v>1839</v>
      </c>
      <c r="E334" s="219" t="s">
        <v>1840</v>
      </c>
      <c r="F334" s="219">
        <v>1991</v>
      </c>
      <c r="G334" s="273" t="s">
        <v>1837</v>
      </c>
      <c r="H334" s="223" t="s">
        <v>1817</v>
      </c>
      <c r="I334" s="223" t="s">
        <v>1841</v>
      </c>
      <c r="J334" s="223"/>
      <c r="K334" s="223" t="s">
        <v>1356</v>
      </c>
      <c r="L334" s="236"/>
      <c r="M334" s="236"/>
      <c r="N334" s="236"/>
      <c r="O334" s="236"/>
      <c r="P334" s="236"/>
      <c r="Q334" s="236"/>
    </row>
    <row r="335" spans="1:6" ht="15.75">
      <c r="A335" s="515"/>
      <c r="B335" s="209"/>
      <c r="C335" s="211"/>
      <c r="D335" s="449">
        <f>SUM(C309:C334)</f>
        <v>6856529.26</v>
      </c>
      <c r="E335" s="209"/>
      <c r="F335" s="209"/>
    </row>
    <row r="336" spans="2:3" ht="16.5" thickBot="1">
      <c r="B336" s="566" t="s">
        <v>1223</v>
      </c>
      <c r="C336" s="567">
        <f>SUM(C4:C335)</f>
        <v>116112097.09</v>
      </c>
    </row>
    <row r="337" spans="2:3" ht="15.75">
      <c r="B337" s="192" t="s">
        <v>2269</v>
      </c>
      <c r="C337" s="237">
        <f>'zestawienie grup I-VIII  5'!D7</f>
        <v>4073439.9799999995</v>
      </c>
    </row>
    <row r="338" ht="15.75">
      <c r="C338" s="193">
        <f>SUM(C336:C337)</f>
        <v>120185537.07000001</v>
      </c>
    </row>
  </sheetData>
  <sheetProtection/>
  <mergeCells count="5">
    <mergeCell ref="D2:D3"/>
    <mergeCell ref="E2:E3"/>
    <mergeCell ref="A2:A3"/>
    <mergeCell ref="B2:B3"/>
    <mergeCell ref="C2:C3"/>
  </mergeCells>
  <printOptions/>
  <pageMargins left="0.7086614173228347" right="0.7086614173228347" top="0.5118110236220472" bottom="0.5118110236220472" header="0.15748031496062992" footer="0.1968503937007874"/>
  <pageSetup horizontalDpi="600" verticalDpi="600" orientation="landscape" paperSize="9" scale="53" r:id="rId4"/>
  <headerFooter>
    <oddHeader xml:space="preserve">&amp;LZałącznik nr 4
Wykaz wszystkich  budynków </oddHeader>
    <oddFooter>&amp;C&amp;P</oddFooter>
  </headerFooter>
  <rowBreaks count="7" manualBreakCount="7">
    <brk id="49" max="255" man="1"/>
    <brk id="168" max="11" man="1"/>
    <brk id="204" max="11" man="1"/>
    <brk id="222" max="11" man="1"/>
    <brk id="279" max="11" man="1"/>
    <brk id="290" max="255" man="1"/>
    <brk id="302" max="11" man="1"/>
  </rowBreaks>
  <colBreaks count="1" manualBreakCount="1">
    <brk id="12" max="333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60" zoomScalePageLayoutView="0" workbookViewId="0" topLeftCell="A1">
      <selection activeCell="R9" sqref="R9"/>
    </sheetView>
  </sheetViews>
  <sheetFormatPr defaultColWidth="9.140625" defaultRowHeight="15"/>
  <cols>
    <col min="1" max="1" width="4.421875" style="584" customWidth="1"/>
    <col min="2" max="2" width="27.57421875" style="614" customWidth="1"/>
    <col min="3" max="3" width="14.421875" style="584" customWidth="1"/>
    <col min="4" max="4" width="13.28125" style="584" customWidth="1"/>
    <col min="5" max="5" width="12.00390625" style="584" customWidth="1"/>
    <col min="6" max="6" width="11.8515625" style="584" customWidth="1"/>
    <col min="7" max="7" width="10.7109375" style="584" customWidth="1"/>
    <col min="8" max="8" width="13.8515625" style="584" customWidth="1"/>
    <col min="9" max="16384" width="9.140625" style="584" customWidth="1"/>
  </cols>
  <sheetData>
    <row r="1" spans="2:8" s="613" customFormat="1" ht="63.75">
      <c r="B1" s="614"/>
      <c r="C1" s="615" t="s">
        <v>175</v>
      </c>
      <c r="D1" s="615" t="s">
        <v>2485</v>
      </c>
      <c r="E1" s="615" t="s">
        <v>172</v>
      </c>
      <c r="F1" s="615" t="s">
        <v>173</v>
      </c>
      <c r="G1" s="615" t="s">
        <v>174</v>
      </c>
      <c r="H1" s="615" t="s">
        <v>2486</v>
      </c>
    </row>
    <row r="2" spans="1:8" ht="22.5" customHeight="1">
      <c r="A2" s="616">
        <v>1</v>
      </c>
      <c r="B2" s="223" t="s">
        <v>401</v>
      </c>
      <c r="C2" s="617">
        <f>SUM('zestawienie grup I-VIII  5'!J2:L3)</f>
        <v>1157772.2999999989</v>
      </c>
      <c r="D2" s="396"/>
      <c r="E2" s="617">
        <f>'zestawienie elektroniki  8 '!C2:C3</f>
        <v>243400.4999999999</v>
      </c>
      <c r="F2" s="617">
        <f>'zestawienie elektroniki  8 '!D2:D3</f>
        <v>40326.96</v>
      </c>
      <c r="G2" s="617"/>
      <c r="H2" s="396"/>
    </row>
    <row r="3" spans="1:8" ht="22.5" customHeight="1">
      <c r="A3" s="858"/>
      <c r="B3" s="223" t="s">
        <v>2481</v>
      </c>
      <c r="C3" s="617">
        <f>'budynki   4'!D15</f>
        <v>10853025.249999998</v>
      </c>
      <c r="D3" s="396"/>
      <c r="E3" s="859"/>
      <c r="F3" s="859"/>
      <c r="G3" s="859"/>
      <c r="H3" s="860"/>
    </row>
    <row r="4" spans="1:4" ht="15" customHeight="1">
      <c r="A4" s="618"/>
      <c r="B4" s="226" t="s">
        <v>2469</v>
      </c>
      <c r="C4" s="617">
        <f>'zestawienie grup I-VIII  5'!M4</f>
        <v>341455.20999999996</v>
      </c>
      <c r="D4" s="396"/>
    </row>
    <row r="5" spans="1:4" ht="25.5">
      <c r="A5" s="228"/>
      <c r="B5" s="223" t="s">
        <v>2482</v>
      </c>
      <c r="C5" s="617">
        <f>'zestawienie grup I-VIII  5'!M5</f>
        <v>20661261.580000002</v>
      </c>
      <c r="D5" s="396"/>
    </row>
    <row r="6" spans="1:4" ht="38.25">
      <c r="A6" s="619"/>
      <c r="B6" s="620" t="s">
        <v>2483</v>
      </c>
      <c r="C6" s="617">
        <f>'zestawienie grup I-VIII  5'!D6</f>
        <v>9360000</v>
      </c>
      <c r="D6" s="396"/>
    </row>
    <row r="7" spans="1:8" ht="12.75">
      <c r="A7" s="619"/>
      <c r="B7" s="620" t="s">
        <v>2472</v>
      </c>
      <c r="C7" s="617">
        <f>'zestawienie grup I-VIII  5'!M7</f>
        <v>4175158.4699999997</v>
      </c>
      <c r="D7" s="396"/>
      <c r="E7" s="617">
        <f>'zestawienie elektroniki  8 '!C4</f>
        <v>4361.96</v>
      </c>
      <c r="F7" s="617">
        <f>'zestawienie elektroniki  8 '!D4</f>
        <v>2132.09</v>
      </c>
      <c r="G7" s="396"/>
      <c r="H7" s="396"/>
    </row>
    <row r="8" spans="1:8" ht="25.5">
      <c r="A8" s="228">
        <v>2</v>
      </c>
      <c r="B8" s="223" t="s">
        <v>1553</v>
      </c>
      <c r="C8" s="617">
        <f>'zestawienie grup I-VIII  5'!M8</f>
        <v>1831750.15</v>
      </c>
      <c r="D8" s="396"/>
      <c r="E8" s="617">
        <f>'zestawienie elektroniki  8 '!C5</f>
        <v>239862.56</v>
      </c>
      <c r="F8" s="617">
        <f>'zestawienie elektroniki  8 '!D5</f>
        <v>30675.910000000003</v>
      </c>
      <c r="G8" s="617"/>
      <c r="H8" s="396"/>
    </row>
    <row r="9" spans="1:8" ht="25.5">
      <c r="A9" s="228">
        <v>3</v>
      </c>
      <c r="B9" s="223" t="s">
        <v>0</v>
      </c>
      <c r="C9" s="617">
        <f>'zestawienie grup I-VIII  5'!M9</f>
        <v>41102825.179999985</v>
      </c>
      <c r="D9" s="396"/>
      <c r="E9" s="617">
        <f>'zestawienie elektroniki  8 '!C6</f>
        <v>961793.47636</v>
      </c>
      <c r="F9" s="617">
        <f>'zestawienie elektroniki  8 '!D6</f>
        <v>0</v>
      </c>
      <c r="G9" s="617"/>
      <c r="H9" s="396"/>
    </row>
    <row r="10" spans="1:8" ht="12.75">
      <c r="A10" s="228">
        <v>4</v>
      </c>
      <c r="B10" s="223" t="s">
        <v>1554</v>
      </c>
      <c r="C10" s="617">
        <f>'zestawienie grup I-VIII  5'!M10</f>
        <v>11029225.09</v>
      </c>
      <c r="D10" s="396"/>
      <c r="E10" s="617">
        <f>'zestawienie elektroniki  8 '!C7</f>
        <v>1029763.42</v>
      </c>
      <c r="F10" s="617">
        <f>'zestawienie elektroniki  8 '!D7</f>
        <v>1664197.8400000003</v>
      </c>
      <c r="G10" s="617">
        <f>'zestawienie elektroniki  8 '!E7</f>
        <v>9298.84</v>
      </c>
      <c r="H10" s="396"/>
    </row>
    <row r="11" spans="1:8" ht="12.75">
      <c r="A11" s="228">
        <v>5</v>
      </c>
      <c r="B11" s="223" t="s">
        <v>1555</v>
      </c>
      <c r="C11" s="617">
        <f>'zestawienie grup I-VIII  5'!M11</f>
        <v>1203890.2</v>
      </c>
      <c r="D11" s="396"/>
      <c r="E11" s="617">
        <f>'zestawienie elektroniki  8 '!C8</f>
        <v>58224.1</v>
      </c>
      <c r="F11" s="617">
        <f>'zestawienie elektroniki  8 '!D8</f>
        <v>18631.98</v>
      </c>
      <c r="G11" s="617"/>
      <c r="H11" s="396"/>
    </row>
    <row r="12" spans="1:8" ht="12.75">
      <c r="A12" s="228">
        <v>6</v>
      </c>
      <c r="B12" s="223" t="s">
        <v>1556</v>
      </c>
      <c r="C12" s="617">
        <f>'zestawienie grup I-VIII  5'!M12</f>
        <v>73075.85</v>
      </c>
      <c r="D12" s="396"/>
      <c r="E12" s="617">
        <f>'zestawienie elektroniki  8 '!C9</f>
        <v>14354</v>
      </c>
      <c r="F12" s="617">
        <f>'elektronika wykaz szczeg  7'!F381</f>
        <v>4271.05</v>
      </c>
      <c r="G12" s="617" t="str">
        <f>'zestawienie elektroniki  8 '!E9</f>
        <v> </v>
      </c>
      <c r="H12" s="396"/>
    </row>
    <row r="13" spans="1:8" ht="25.5">
      <c r="A13" s="228">
        <v>7</v>
      </c>
      <c r="B13" s="223" t="s">
        <v>1557</v>
      </c>
      <c r="C13" s="617">
        <f>'zestawienie grup I-VIII  5'!M13</f>
        <v>106448</v>
      </c>
      <c r="D13" s="396"/>
      <c r="E13" s="617">
        <f>'zestawienie elektroniki  8 '!C10</f>
        <v>28446.779999999995</v>
      </c>
      <c r="F13" s="617">
        <f>'zestawienie elektroniki  8 '!D10</f>
        <v>2337</v>
      </c>
      <c r="G13" s="396"/>
      <c r="H13" s="396"/>
    </row>
    <row r="14" spans="1:8" ht="25.5">
      <c r="A14" s="228">
        <v>8</v>
      </c>
      <c r="B14" s="223" t="s">
        <v>1558</v>
      </c>
      <c r="C14" s="617">
        <f>'zestawienie grup I-VIII  5'!M14</f>
        <v>4156971.82</v>
      </c>
      <c r="D14" s="396"/>
      <c r="E14" s="617">
        <f>'zestawienie elektroniki  8 '!C11</f>
        <v>73470.21</v>
      </c>
      <c r="F14" s="617">
        <f>'zestawienie elektroniki  8 '!D11</f>
        <v>44022.56</v>
      </c>
      <c r="G14" s="396"/>
      <c r="H14" s="396"/>
    </row>
    <row r="15" spans="1:8" ht="25.5">
      <c r="A15" s="228">
        <v>9</v>
      </c>
      <c r="B15" s="223" t="s">
        <v>1559</v>
      </c>
      <c r="C15" s="617">
        <f>'zestawienie grup I-VIII  5'!M15</f>
        <v>3347583.2399999998</v>
      </c>
      <c r="D15" s="396"/>
      <c r="E15" s="617">
        <f>'zestawienie elektroniki  8 '!C12</f>
        <v>367996.89999999997</v>
      </c>
      <c r="F15" s="617">
        <f>'zestawienie elektroniki  8 '!D12</f>
        <v>42518.700000000004</v>
      </c>
      <c r="G15" s="617">
        <f>'zestawienie elektroniki  8 '!E12</f>
        <v>14356.38</v>
      </c>
      <c r="H15" s="396"/>
    </row>
    <row r="16" spans="1:8" ht="25.5">
      <c r="A16" s="228">
        <v>10</v>
      </c>
      <c r="B16" s="223" t="s">
        <v>1560</v>
      </c>
      <c r="C16" s="617">
        <f>'zestawienie grup I-VIII  5'!M16</f>
        <v>344058.05000000005</v>
      </c>
      <c r="D16" s="396"/>
      <c r="E16" s="617">
        <f>'zestawienie elektroniki  8 '!C13</f>
        <v>56330.04</v>
      </c>
      <c r="F16" s="617">
        <f>'zestawienie elektroniki  8 '!D13</f>
        <v>43326.23</v>
      </c>
      <c r="G16" s="396"/>
      <c r="H16" s="396"/>
    </row>
    <row r="17" spans="1:8" ht="25.5">
      <c r="A17" s="228">
        <v>11</v>
      </c>
      <c r="B17" s="223" t="s">
        <v>1561</v>
      </c>
      <c r="C17" s="617">
        <f>'zestawienie grup I-VIII  5'!M17</f>
        <v>6376225.45</v>
      </c>
      <c r="D17" s="396"/>
      <c r="E17" s="617">
        <f>'zestawienie elektroniki  8 '!C14</f>
        <v>38535</v>
      </c>
      <c r="F17" s="617">
        <f>'zestawienie elektroniki  8 '!D14</f>
        <v>61513</v>
      </c>
      <c r="G17" s="617">
        <f>'zestawienie elektroniki  8 '!E14</f>
        <v>5262</v>
      </c>
      <c r="H17" s="396"/>
    </row>
    <row r="18" spans="1:8" ht="25.5">
      <c r="A18" s="228">
        <v>12</v>
      </c>
      <c r="B18" s="223" t="s">
        <v>1562</v>
      </c>
      <c r="C18" s="617">
        <f>'zestawienie grup I-VIII  5'!M18</f>
        <v>1606067.65</v>
      </c>
      <c r="D18" s="396"/>
      <c r="E18" s="617">
        <f>'zestawienie elektroniki  8 '!C15</f>
        <v>62898.44</v>
      </c>
      <c r="F18" s="617">
        <f>'zestawienie elektroniki  8 '!D15</f>
        <v>81282.76999999999</v>
      </c>
      <c r="G18" s="396"/>
      <c r="H18" s="396"/>
    </row>
    <row r="19" spans="1:8" ht="25.5">
      <c r="A19" s="228">
        <v>13</v>
      </c>
      <c r="B19" s="223" t="s">
        <v>1563</v>
      </c>
      <c r="C19" s="617">
        <f>'zestawienie grup I-VIII  5'!M19</f>
        <v>1012819.03</v>
      </c>
      <c r="D19" s="396"/>
      <c r="E19" s="617">
        <f>'zestawienie elektroniki  8 '!C16</f>
        <v>26622.73</v>
      </c>
      <c r="F19" s="617">
        <f>'zestawienie elektroniki  8 '!D16</f>
        <v>6224.68</v>
      </c>
      <c r="G19" s="396"/>
      <c r="H19" s="396"/>
    </row>
    <row r="20" spans="1:8" ht="25.5">
      <c r="A20" s="228">
        <v>14</v>
      </c>
      <c r="B20" s="223" t="s">
        <v>1564</v>
      </c>
      <c r="C20" s="617">
        <f>'zestawienie grup I-VIII  5'!M20</f>
        <v>646660</v>
      </c>
      <c r="D20" s="396"/>
      <c r="E20" s="617">
        <f>'zestawienie elektroniki  8 '!C17</f>
        <v>8446.68</v>
      </c>
      <c r="F20" s="617">
        <f>'zestawienie elektroniki  8 '!D17</f>
        <v>5194</v>
      </c>
      <c r="G20" s="396"/>
      <c r="H20" s="396"/>
    </row>
    <row r="21" spans="1:8" ht="25.5">
      <c r="A21" s="228">
        <v>15</v>
      </c>
      <c r="B21" s="223" t="s">
        <v>1565</v>
      </c>
      <c r="C21" s="617">
        <f>'zestawienie grup I-VIII  5'!M21</f>
        <v>1104500</v>
      </c>
      <c r="D21" s="396"/>
      <c r="E21" s="617">
        <f>'zestawienie elektroniki  8 '!C18</f>
        <v>0</v>
      </c>
      <c r="F21" s="617">
        <f>'zestawienie elektroniki  8 '!D18</f>
        <v>7556.68</v>
      </c>
      <c r="G21" s="396"/>
      <c r="H21" s="396"/>
    </row>
    <row r="22" spans="1:8" ht="25.5">
      <c r="A22" s="228">
        <v>16</v>
      </c>
      <c r="B22" s="223" t="s">
        <v>1566</v>
      </c>
      <c r="C22" s="617">
        <f>'zestawienie grup I-VIII  5'!M22</f>
        <v>650152.04</v>
      </c>
      <c r="D22" s="396"/>
      <c r="E22" s="617">
        <f>'zestawienie elektroniki  8 '!C19</f>
        <v>15395.14</v>
      </c>
      <c r="F22" s="617">
        <f>'zestawienie elektroniki  8 '!D19</f>
        <v>5907.65</v>
      </c>
      <c r="G22" s="396"/>
      <c r="H22" s="396"/>
    </row>
    <row r="23" spans="1:8" ht="25.5">
      <c r="A23" s="621">
        <v>17</v>
      </c>
      <c r="B23" s="622" t="s">
        <v>1567</v>
      </c>
      <c r="C23" s="617">
        <f>'zestawienie grup I-VIII  5'!M23</f>
        <v>982253.9800000001</v>
      </c>
      <c r="D23" s="396"/>
      <c r="E23" s="617">
        <f>'zestawienie elektroniki  8 '!C20</f>
        <v>17784</v>
      </c>
      <c r="F23" s="617">
        <f>'zestawienie elektroniki  8 '!D20</f>
        <v>13818.68</v>
      </c>
      <c r="G23" s="396"/>
      <c r="H23" s="396"/>
    </row>
    <row r="24" spans="1:8" ht="12.75">
      <c r="A24" s="621">
        <v>18</v>
      </c>
      <c r="B24" s="623" t="s">
        <v>1568</v>
      </c>
      <c r="C24" s="617">
        <f>'zestawienie grup I-VIII  5'!M24</f>
        <v>21882364.7</v>
      </c>
      <c r="D24" s="396"/>
      <c r="E24" s="617">
        <f>'zestawienie elektroniki  8 '!C21</f>
        <v>123722.17000000001</v>
      </c>
      <c r="F24" s="617">
        <f>'zestawienie elektroniki  8 '!D21</f>
        <v>29623.08</v>
      </c>
      <c r="G24" s="396"/>
      <c r="H24" s="396"/>
    </row>
    <row r="25" spans="1:8" ht="12.75">
      <c r="A25" s="624"/>
      <c r="B25" s="625"/>
      <c r="C25" s="628">
        <f>'zestawienie grup I-VIII  5'!M27</f>
        <v>100000</v>
      </c>
      <c r="D25" s="396"/>
      <c r="E25" s="396"/>
      <c r="F25" s="396"/>
      <c r="G25" s="396"/>
      <c r="H25" s="396"/>
    </row>
    <row r="26" spans="1:8" ht="12.75">
      <c r="A26" s="244"/>
      <c r="B26" s="626"/>
      <c r="C26" s="586">
        <f>SUM(C2:C25)</f>
        <v>144105543.23999998</v>
      </c>
      <c r="D26" s="627"/>
      <c r="E26" s="586">
        <f>SUM(E2:E25)</f>
        <v>3371408.1063599996</v>
      </c>
      <c r="F26" s="586">
        <f>SUM(F2:F25)</f>
        <v>2103560.86</v>
      </c>
      <c r="G26" s="586">
        <f>SUM(G2:G25)</f>
        <v>28917.22</v>
      </c>
      <c r="H26" s="587">
        <f>SUM(E26:G26)</f>
        <v>5503886.186359999</v>
      </c>
    </row>
    <row r="27" ht="12.75">
      <c r="B27" s="629"/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5" zoomScaleSheetLayoutView="75" zoomScalePageLayoutView="0" workbookViewId="0" topLeftCell="A1">
      <pane xSplit="2" ySplit="1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5" sqref="J5"/>
    </sheetView>
  </sheetViews>
  <sheetFormatPr defaultColWidth="9.140625" defaultRowHeight="15"/>
  <cols>
    <col min="1" max="1" width="4.00390625" style="192" customWidth="1"/>
    <col min="2" max="2" width="35.8515625" style="374" customWidth="1"/>
    <col min="3" max="3" width="13.57421875" style="375" hidden="1" customWidth="1"/>
    <col min="4" max="4" width="19.28125" style="450" customWidth="1"/>
    <col min="5" max="5" width="14.8515625" style="237" customWidth="1"/>
    <col min="6" max="6" width="17.28125" style="237" customWidth="1"/>
    <col min="7" max="7" width="14.140625" style="237" customWidth="1"/>
    <col min="8" max="8" width="17.28125" style="237" customWidth="1"/>
    <col min="9" max="9" width="11.28125" style="237" customWidth="1"/>
    <col min="10" max="10" width="19.7109375" style="237" customWidth="1"/>
    <col min="11" max="11" width="17.00390625" style="237" customWidth="1"/>
    <col min="12" max="12" width="14.8515625" style="237" customWidth="1"/>
    <col min="13" max="13" width="18.140625" style="192" customWidth="1"/>
    <col min="14" max="14" width="10.00390625" style="192" bestFit="1" customWidth="1"/>
    <col min="15" max="16384" width="9.140625" style="192" customWidth="1"/>
  </cols>
  <sheetData>
    <row r="1" spans="1:13" ht="81.75" customHeight="1">
      <c r="A1" s="209" t="s">
        <v>1583</v>
      </c>
      <c r="B1" s="217" t="s">
        <v>765</v>
      </c>
      <c r="C1" s="433" t="s">
        <v>1589</v>
      </c>
      <c r="D1" s="434" t="s">
        <v>646</v>
      </c>
      <c r="E1" s="435" t="s">
        <v>1576</v>
      </c>
      <c r="F1" s="436" t="s">
        <v>1577</v>
      </c>
      <c r="G1" s="435" t="s">
        <v>1578</v>
      </c>
      <c r="H1" s="437" t="s">
        <v>1579</v>
      </c>
      <c r="I1" s="438" t="s">
        <v>1580</v>
      </c>
      <c r="J1" s="437" t="s">
        <v>1581</v>
      </c>
      <c r="K1" s="436" t="s">
        <v>1119</v>
      </c>
      <c r="L1" s="436" t="s">
        <v>769</v>
      </c>
      <c r="M1" s="248" t="s">
        <v>1195</v>
      </c>
    </row>
    <row r="2" spans="1:13" ht="15.75">
      <c r="A2" s="731">
        <v>1</v>
      </c>
      <c r="B2" s="733" t="s">
        <v>2484</v>
      </c>
      <c r="C2" s="234"/>
      <c r="D2" s="735">
        <f>'budynki   4'!D15</f>
        <v>10853025.249999998</v>
      </c>
      <c r="E2" s="727"/>
      <c r="F2" s="724"/>
      <c r="G2" s="724"/>
      <c r="H2" s="861"/>
      <c r="I2" s="862" t="s">
        <v>2202</v>
      </c>
      <c r="J2" s="725">
        <f>'wykaz mienie UM 6 '!D254</f>
        <v>547772.2999999989</v>
      </c>
      <c r="K2" s="725">
        <v>600000</v>
      </c>
      <c r="L2" s="727">
        <v>10000</v>
      </c>
      <c r="M2" s="729">
        <f>SUM(D2:L3)</f>
        <v>12010797.549999997</v>
      </c>
    </row>
    <row r="3" spans="1:13" ht="31.5" customHeight="1">
      <c r="A3" s="732"/>
      <c r="B3" s="734"/>
      <c r="C3" s="234">
        <v>3000</v>
      </c>
      <c r="D3" s="736"/>
      <c r="E3" s="728"/>
      <c r="F3" s="724"/>
      <c r="G3" s="724"/>
      <c r="H3" s="861"/>
      <c r="I3" s="863"/>
      <c r="J3" s="726"/>
      <c r="K3" s="726"/>
      <c r="L3" s="728"/>
      <c r="M3" s="730"/>
    </row>
    <row r="4" spans="1:13" ht="31.5" customHeight="1">
      <c r="A4" s="439"/>
      <c r="B4" s="715" t="s">
        <v>2469</v>
      </c>
      <c r="C4" s="234"/>
      <c r="D4" s="234">
        <f>'budynki   4'!D203</f>
        <v>341455.20999999996</v>
      </c>
      <c r="E4" s="440"/>
      <c r="F4" s="440"/>
      <c r="G4" s="440"/>
      <c r="H4" s="440"/>
      <c r="I4" s="440"/>
      <c r="J4" s="440"/>
      <c r="K4" s="440"/>
      <c r="L4" s="440"/>
      <c r="M4" s="441">
        <f aca="true" t="shared" si="0" ref="M4:M9">SUM(D4:L4)</f>
        <v>341455.20999999996</v>
      </c>
    </row>
    <row r="5" spans="1:13" ht="31.5">
      <c r="A5" s="209"/>
      <c r="B5" s="219" t="s">
        <v>2470</v>
      </c>
      <c r="C5" s="234"/>
      <c r="D5" s="442">
        <f>SUM('budynki   4'!D49,'budynki   4'!D72,'budynki   4'!D183)</f>
        <v>20661261.580000002</v>
      </c>
      <c r="E5" s="211"/>
      <c r="F5" s="211"/>
      <c r="G5" s="211"/>
      <c r="H5" s="211"/>
      <c r="I5" s="211"/>
      <c r="J5" s="211"/>
      <c r="K5" s="211"/>
      <c r="L5" s="211"/>
      <c r="M5" s="211">
        <f t="shared" si="0"/>
        <v>20661261.580000002</v>
      </c>
    </row>
    <row r="6" spans="1:13" ht="15.75">
      <c r="A6" s="209"/>
      <c r="B6" s="451" t="s">
        <v>2471</v>
      </c>
      <c r="C6" s="234"/>
      <c r="D6" s="211">
        <f>'budynki   4'!C204</f>
        <v>9360000</v>
      </c>
      <c r="E6" s="211"/>
      <c r="F6" s="211"/>
      <c r="G6" s="211"/>
      <c r="H6" s="211"/>
      <c r="I6" s="443"/>
      <c r="J6" s="443"/>
      <c r="K6" s="211"/>
      <c r="L6" s="211"/>
      <c r="M6" s="443">
        <f t="shared" si="0"/>
        <v>9360000</v>
      </c>
    </row>
    <row r="7" spans="1:13" ht="15.75">
      <c r="A7" s="209"/>
      <c r="B7" s="452" t="s">
        <v>2472</v>
      </c>
      <c r="C7" s="234"/>
      <c r="D7" s="211">
        <f>'wykaz mienie UM 6 '!C275</f>
        <v>4073439.9799999995</v>
      </c>
      <c r="E7" s="211"/>
      <c r="F7" s="211"/>
      <c r="G7" s="211"/>
      <c r="H7" s="458"/>
      <c r="I7" s="458" t="s">
        <v>2202</v>
      </c>
      <c r="J7" s="864">
        <f>'wykaz mienie UM 6 '!C366</f>
        <v>101718.48999999999</v>
      </c>
      <c r="K7" s="864"/>
      <c r="L7" s="211"/>
      <c r="M7" s="443">
        <f t="shared" si="0"/>
        <v>4175158.4699999997</v>
      </c>
    </row>
    <row r="8" spans="1:13" ht="15.75">
      <c r="A8" s="209">
        <v>2</v>
      </c>
      <c r="B8" s="219" t="s">
        <v>1553</v>
      </c>
      <c r="C8" s="234"/>
      <c r="D8" s="234">
        <f>'budynki   4'!D210</f>
        <v>1576851.15</v>
      </c>
      <c r="E8" s="211"/>
      <c r="F8" s="211"/>
      <c r="G8" s="211"/>
      <c r="H8" s="211"/>
      <c r="I8" s="457"/>
      <c r="J8" s="445">
        <v>4899</v>
      </c>
      <c r="K8" s="369">
        <v>250000</v>
      </c>
      <c r="L8" s="211"/>
      <c r="M8" s="443">
        <f t="shared" si="0"/>
        <v>1831750.15</v>
      </c>
    </row>
    <row r="9" spans="1:13" ht="31.5">
      <c r="A9" s="209">
        <v>3</v>
      </c>
      <c r="B9" s="219" t="s">
        <v>1574</v>
      </c>
      <c r="C9" s="234"/>
      <c r="D9" s="376">
        <f>'budynki   4'!D273</f>
        <v>38547532.319999985</v>
      </c>
      <c r="E9" s="192"/>
      <c r="F9" s="220">
        <v>220282.65</v>
      </c>
      <c r="G9" s="220"/>
      <c r="H9" s="220">
        <v>283555.94</v>
      </c>
      <c r="I9" s="220"/>
      <c r="J9" s="220">
        <v>1401454.27</v>
      </c>
      <c r="K9" s="453">
        <v>650000</v>
      </c>
      <c r="L9" s="453"/>
      <c r="M9" s="220">
        <f t="shared" si="0"/>
        <v>41102825.179999985</v>
      </c>
    </row>
    <row r="10" spans="1:13" ht="15.75">
      <c r="A10" s="209">
        <v>4</v>
      </c>
      <c r="B10" s="219" t="s">
        <v>1554</v>
      </c>
      <c r="C10" s="234"/>
      <c r="D10" s="454">
        <f>'budynki   4'!D278</f>
        <v>10404445.84</v>
      </c>
      <c r="E10" s="211"/>
      <c r="F10" s="455"/>
      <c r="G10" s="211"/>
      <c r="H10" s="211">
        <v>592348.25</v>
      </c>
      <c r="I10" s="211"/>
      <c r="J10" s="455">
        <v>12431</v>
      </c>
      <c r="K10" s="211">
        <v>20000</v>
      </c>
      <c r="L10" s="211"/>
      <c r="M10" s="445">
        <f aca="true" t="shared" si="1" ref="M10:M24">SUM(D10:L10)</f>
        <v>11029225.09</v>
      </c>
    </row>
    <row r="11" spans="1:13" ht="15.75">
      <c r="A11" s="209">
        <v>5</v>
      </c>
      <c r="B11" s="219" t="s">
        <v>1555</v>
      </c>
      <c r="C11" s="234">
        <v>3500</v>
      </c>
      <c r="D11" s="234">
        <f>'budynki   4'!D280</f>
        <v>122381.8</v>
      </c>
      <c r="E11" s="211"/>
      <c r="F11" s="211"/>
      <c r="G11" s="211"/>
      <c r="H11" s="211"/>
      <c r="I11" s="211"/>
      <c r="J11" s="211"/>
      <c r="K11" s="211">
        <v>123881.2</v>
      </c>
      <c r="L11" s="211">
        <v>957627.2</v>
      </c>
      <c r="M11" s="211">
        <f t="shared" si="1"/>
        <v>1203890.2</v>
      </c>
    </row>
    <row r="12" spans="1:13" ht="15.75">
      <c r="A12" s="209">
        <v>6</v>
      </c>
      <c r="B12" s="219" t="s">
        <v>1556</v>
      </c>
      <c r="C12" s="234">
        <v>8539.41</v>
      </c>
      <c r="D12" s="234"/>
      <c r="E12" s="211"/>
      <c r="F12" s="211"/>
      <c r="G12" s="211"/>
      <c r="H12" s="211"/>
      <c r="I12" s="211"/>
      <c r="J12" s="211">
        <v>20409.85</v>
      </c>
      <c r="K12" s="211">
        <v>50000</v>
      </c>
      <c r="L12" s="211">
        <v>2666</v>
      </c>
      <c r="M12" s="211">
        <f>SUM(D12:L12)</f>
        <v>73075.85</v>
      </c>
    </row>
    <row r="13" spans="1:13" ht="31.5">
      <c r="A13" s="209">
        <v>7</v>
      </c>
      <c r="B13" s="219" t="s">
        <v>1557</v>
      </c>
      <c r="C13" s="234">
        <v>8196</v>
      </c>
      <c r="D13" s="456"/>
      <c r="E13" s="443"/>
      <c r="F13" s="373">
        <v>36526.72</v>
      </c>
      <c r="G13" s="443"/>
      <c r="H13" s="443"/>
      <c r="I13" s="443"/>
      <c r="J13" s="373">
        <v>19921.28</v>
      </c>
      <c r="K13" s="445">
        <v>50000</v>
      </c>
      <c r="L13" s="443"/>
      <c r="M13" s="443">
        <f t="shared" si="1"/>
        <v>106448</v>
      </c>
    </row>
    <row r="14" spans="1:13" ht="15.75">
      <c r="A14" s="209">
        <v>8</v>
      </c>
      <c r="B14" s="368" t="s">
        <v>1558</v>
      </c>
      <c r="C14" s="369"/>
      <c r="D14" s="234">
        <f>'budynki   4'!D283</f>
        <v>4106971.82</v>
      </c>
      <c r="E14" s="211"/>
      <c r="F14" s="211"/>
      <c r="G14" s="211"/>
      <c r="H14" s="211"/>
      <c r="I14" s="211"/>
      <c r="J14" s="211"/>
      <c r="K14" s="211">
        <v>50000</v>
      </c>
      <c r="L14" s="211"/>
      <c r="M14" s="211">
        <f t="shared" si="1"/>
        <v>4156971.82</v>
      </c>
    </row>
    <row r="15" spans="1:13" ht="15.75">
      <c r="A15" s="209">
        <v>9</v>
      </c>
      <c r="B15" s="368" t="s">
        <v>1559</v>
      </c>
      <c r="C15" s="369">
        <v>2066.68</v>
      </c>
      <c r="D15" s="457">
        <f>'budynki   4'!D288</f>
        <v>3182444.4</v>
      </c>
      <c r="E15" s="445"/>
      <c r="G15" s="445">
        <v>5174.63</v>
      </c>
      <c r="H15" s="445"/>
      <c r="I15" s="445"/>
      <c r="J15" s="445">
        <v>44830.84</v>
      </c>
      <c r="K15" s="445">
        <v>50000</v>
      </c>
      <c r="L15" s="445">
        <v>65133.37</v>
      </c>
      <c r="M15" s="445">
        <f t="shared" si="1"/>
        <v>3347583.2399999998</v>
      </c>
    </row>
    <row r="16" spans="1:13" ht="15.75">
      <c r="A16" s="209">
        <v>10</v>
      </c>
      <c r="B16" s="368" t="s">
        <v>1560</v>
      </c>
      <c r="C16" s="369"/>
      <c r="D16" s="369">
        <f>'budynki   4'!D290</f>
        <v>228451.35</v>
      </c>
      <c r="E16" s="211"/>
      <c r="F16" s="369">
        <v>14250.3</v>
      </c>
      <c r="G16" s="211"/>
      <c r="H16" s="211"/>
      <c r="I16" s="211"/>
      <c r="J16" s="211"/>
      <c r="K16" s="445">
        <v>50000</v>
      </c>
      <c r="L16" s="373">
        <v>51356.4</v>
      </c>
      <c r="M16" s="211">
        <f t="shared" si="1"/>
        <v>344058.05000000005</v>
      </c>
    </row>
    <row r="17" spans="1:13" ht="15.75">
      <c r="A17" s="209">
        <v>11</v>
      </c>
      <c r="B17" s="368" t="s">
        <v>1561</v>
      </c>
      <c r="C17" s="369">
        <v>1350</v>
      </c>
      <c r="D17" s="369">
        <f>'budynki   4'!D293</f>
        <v>5322054.73</v>
      </c>
      <c r="E17" s="211"/>
      <c r="F17" s="211"/>
      <c r="G17" s="211"/>
      <c r="H17" s="211"/>
      <c r="I17" s="211"/>
      <c r="J17" s="211"/>
      <c r="K17" s="211">
        <v>1000000</v>
      </c>
      <c r="L17" s="211">
        <v>54170.72</v>
      </c>
      <c r="M17" s="211">
        <f t="shared" si="1"/>
        <v>6376225.45</v>
      </c>
    </row>
    <row r="18" spans="1:13" ht="15.75">
      <c r="A18" s="209">
        <v>12</v>
      </c>
      <c r="B18" s="368" t="s">
        <v>1562</v>
      </c>
      <c r="C18" s="369">
        <v>3595</v>
      </c>
      <c r="D18" s="369">
        <f>'budynki   4'!D296</f>
        <v>1035497.02</v>
      </c>
      <c r="E18" s="211"/>
      <c r="F18" s="211"/>
      <c r="G18" s="211"/>
      <c r="H18" s="211">
        <v>5561.98</v>
      </c>
      <c r="I18" s="211"/>
      <c r="J18" s="211">
        <v>23065.45</v>
      </c>
      <c r="K18" s="211">
        <v>500000</v>
      </c>
      <c r="L18" s="211">
        <v>41943.2</v>
      </c>
      <c r="M18" s="211">
        <f t="shared" si="1"/>
        <v>1606067.65</v>
      </c>
    </row>
    <row r="19" spans="1:13" ht="15.75">
      <c r="A19" s="209">
        <v>13</v>
      </c>
      <c r="B19" s="368" t="s">
        <v>1563</v>
      </c>
      <c r="C19" s="369">
        <v>5800</v>
      </c>
      <c r="D19" s="234">
        <f>'budynki   4'!D298</f>
        <v>738599.36</v>
      </c>
      <c r="E19" s="211">
        <v>30181.03</v>
      </c>
      <c r="F19" s="211"/>
      <c r="G19" s="211"/>
      <c r="H19" s="211">
        <v>193929.14</v>
      </c>
      <c r="I19" s="211">
        <v>109.5</v>
      </c>
      <c r="J19" s="211"/>
      <c r="K19" s="211">
        <v>50000</v>
      </c>
      <c r="L19" s="211"/>
      <c r="M19" s="211">
        <f t="shared" si="1"/>
        <v>1012819.03</v>
      </c>
    </row>
    <row r="20" spans="1:13" ht="15.75">
      <c r="A20" s="209">
        <v>14</v>
      </c>
      <c r="B20" s="368" t="s">
        <v>1564</v>
      </c>
      <c r="C20" s="369">
        <v>4600</v>
      </c>
      <c r="D20" s="220">
        <f>'budynki   4'!D300</f>
        <v>392796</v>
      </c>
      <c r="E20" s="211"/>
      <c r="F20" s="211"/>
      <c r="G20" s="211">
        <v>18490</v>
      </c>
      <c r="H20" s="211"/>
      <c r="I20" s="211"/>
      <c r="J20" s="443">
        <v>31470</v>
      </c>
      <c r="K20" s="443">
        <v>200000</v>
      </c>
      <c r="L20" s="211">
        <v>3904</v>
      </c>
      <c r="M20" s="211">
        <f t="shared" si="1"/>
        <v>646660</v>
      </c>
    </row>
    <row r="21" spans="1:13" ht="15.75">
      <c r="A21" s="209">
        <v>15</v>
      </c>
      <c r="B21" s="368" t="s">
        <v>1565</v>
      </c>
      <c r="C21" s="369"/>
      <c r="D21" s="234">
        <f>'budynki   4'!D303</f>
        <v>1000000</v>
      </c>
      <c r="E21" s="211"/>
      <c r="F21" s="211">
        <v>5000</v>
      </c>
      <c r="G21" s="211"/>
      <c r="H21" s="211">
        <v>7000</v>
      </c>
      <c r="I21" s="458"/>
      <c r="J21" s="459">
        <v>40000</v>
      </c>
      <c r="K21" s="211">
        <v>50000</v>
      </c>
      <c r="L21" s="460">
        <v>2500</v>
      </c>
      <c r="M21" s="211">
        <f t="shared" si="1"/>
        <v>1104500</v>
      </c>
    </row>
    <row r="22" spans="1:13" ht="15.75">
      <c r="A22" s="209">
        <v>16</v>
      </c>
      <c r="B22" s="368" t="s">
        <v>1566</v>
      </c>
      <c r="C22" s="369"/>
      <c r="D22" s="444">
        <f>'budynki   4'!D305</f>
        <v>556800</v>
      </c>
      <c r="E22" s="211"/>
      <c r="F22" s="211"/>
      <c r="G22" s="211">
        <v>38352.04</v>
      </c>
      <c r="H22" s="211"/>
      <c r="I22" s="211"/>
      <c r="J22" s="445"/>
      <c r="K22" s="445">
        <v>50000</v>
      </c>
      <c r="L22" s="211">
        <v>5000</v>
      </c>
      <c r="M22" s="211">
        <f t="shared" si="1"/>
        <v>650152.04</v>
      </c>
    </row>
    <row r="23" spans="1:13" ht="15.75">
      <c r="A23" s="461">
        <v>17</v>
      </c>
      <c r="B23" s="372" t="s">
        <v>1567</v>
      </c>
      <c r="C23" s="373"/>
      <c r="D23" s="369">
        <f>'budynki   4'!D307</f>
        <v>825000</v>
      </c>
      <c r="E23" s="211"/>
      <c r="F23" s="455">
        <v>22152.8</v>
      </c>
      <c r="G23" s="211"/>
      <c r="H23" s="211"/>
      <c r="I23" s="211"/>
      <c r="J23" s="211"/>
      <c r="K23" s="455">
        <v>130000</v>
      </c>
      <c r="L23" s="462">
        <v>5101.18</v>
      </c>
      <c r="M23" s="211">
        <f t="shared" si="1"/>
        <v>982253.9800000001</v>
      </c>
    </row>
    <row r="24" spans="1:13" ht="15.75">
      <c r="A24" s="461">
        <v>18</v>
      </c>
      <c r="B24" s="463" t="s">
        <v>1568</v>
      </c>
      <c r="C24" s="247">
        <v>234000</v>
      </c>
      <c r="D24" s="234">
        <f>'budynki   4'!D335</f>
        <v>6856529.26</v>
      </c>
      <c r="E24" s="211">
        <v>1714796.78</v>
      </c>
      <c r="F24" s="211">
        <v>2096155.87</v>
      </c>
      <c r="G24" s="211">
        <v>710849.23</v>
      </c>
      <c r="H24" s="211">
        <v>10180305.22</v>
      </c>
      <c r="I24" s="211"/>
      <c r="J24" s="211">
        <v>273728.34</v>
      </c>
      <c r="K24" s="211">
        <v>50000</v>
      </c>
      <c r="L24" s="211"/>
      <c r="M24" s="211">
        <f t="shared" si="1"/>
        <v>21882364.7</v>
      </c>
    </row>
    <row r="25" spans="1:14" ht="15.75">
      <c r="A25" s="446"/>
      <c r="B25" s="447"/>
      <c r="C25" s="247"/>
      <c r="D25" s="234"/>
      <c r="E25" s="211"/>
      <c r="F25" s="211"/>
      <c r="G25" s="211"/>
      <c r="H25" s="211"/>
      <c r="I25" s="211"/>
      <c r="J25" s="211"/>
      <c r="K25" s="211"/>
      <c r="L25" s="192"/>
      <c r="N25" s="448"/>
    </row>
    <row r="26" spans="2:13" ht="24" customHeight="1">
      <c r="B26" s="192"/>
      <c r="C26" s="196">
        <f>SUM(C2:C24)</f>
        <v>274647.08999999997</v>
      </c>
      <c r="D26" s="465">
        <f>SUM(D2:D25)</f>
        <v>120185537.06999998</v>
      </c>
      <c r="E26" s="466">
        <f>SUM(E2:E25)</f>
        <v>1744977.81</v>
      </c>
      <c r="F26" s="466">
        <f>SUM(F2:F25)</f>
        <v>2394368.34</v>
      </c>
      <c r="G26" s="466">
        <f>SUM(G1:G25)</f>
        <v>772865.9</v>
      </c>
      <c r="H26" s="466">
        <f>SUM(H1:H25)</f>
        <v>11262700.530000001</v>
      </c>
      <c r="I26" s="466">
        <f>SUM(I2:I25)</f>
        <v>109.5</v>
      </c>
      <c r="J26" s="466">
        <f>SUM(J2:J25)</f>
        <v>2521700.819999999</v>
      </c>
      <c r="K26" s="466">
        <f>SUM(K2:K25)</f>
        <v>3923881.2</v>
      </c>
      <c r="L26" s="466">
        <f>SUM(L2:L25)</f>
        <v>1199402.0699999998</v>
      </c>
      <c r="M26" s="467">
        <f>SUM(M2:M25)</f>
        <v>144005543.23999998</v>
      </c>
    </row>
    <row r="27" spans="2:13" ht="15.75">
      <c r="B27" s="374" t="s">
        <v>1575</v>
      </c>
      <c r="K27" s="237" t="s">
        <v>2309</v>
      </c>
      <c r="L27" s="209" t="s">
        <v>294</v>
      </c>
      <c r="M27" s="208">
        <v>100000</v>
      </c>
    </row>
    <row r="29" ht="15.75">
      <c r="B29" s="237">
        <f>SUM(D26:L26)</f>
        <v>144005543.23999995</v>
      </c>
    </row>
  </sheetData>
  <sheetProtection/>
  <mergeCells count="12">
    <mergeCell ref="G2:G3"/>
    <mergeCell ref="H2:H3"/>
    <mergeCell ref="I2:I3"/>
    <mergeCell ref="J2:J3"/>
    <mergeCell ref="K2:K3"/>
    <mergeCell ref="L2:L3"/>
    <mergeCell ref="M2:M3"/>
    <mergeCell ref="A2:A3"/>
    <mergeCell ref="B2:B3"/>
    <mergeCell ref="D2:D3"/>
    <mergeCell ref="E2:E3"/>
    <mergeCell ref="F2:F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&amp;LZałącznik nr 5
zestawienie  wartości środków trwałych wg podziale na grupy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8"/>
  <sheetViews>
    <sheetView view="pageBreakPreview" zoomScaleSheetLayoutView="100" zoomScalePageLayoutView="0" workbookViewId="0" topLeftCell="A244">
      <selection activeCell="C257" sqref="C257"/>
    </sheetView>
  </sheetViews>
  <sheetFormatPr defaultColWidth="9.140625" defaultRowHeight="15"/>
  <cols>
    <col min="1" max="1" width="9.140625" style="377" customWidth="1"/>
    <col min="2" max="2" width="32.8515625" style="377" customWidth="1"/>
    <col min="3" max="3" width="14.421875" style="377" customWidth="1"/>
    <col min="4" max="4" width="17.57421875" style="380" customWidth="1"/>
    <col min="5" max="5" width="11.8515625" style="377" customWidth="1"/>
    <col min="6" max="6" width="15.7109375" style="380" customWidth="1"/>
    <col min="7" max="16384" width="9.140625" style="377" customWidth="1"/>
  </cols>
  <sheetData>
    <row r="1" spans="1:4" ht="15.75" customHeight="1">
      <c r="A1" s="377" t="s">
        <v>1857</v>
      </c>
      <c r="B1" s="378"/>
      <c r="C1" s="378"/>
      <c r="D1" s="379"/>
    </row>
    <row r="2" spans="1:4" ht="47.25" customHeight="1" thickBot="1">
      <c r="A2" s="381" t="s">
        <v>1606</v>
      </c>
      <c r="B2" s="382" t="s">
        <v>2070</v>
      </c>
      <c r="C2" s="383" t="s">
        <v>193</v>
      </c>
      <c r="D2" s="384" t="s">
        <v>194</v>
      </c>
    </row>
    <row r="3" spans="1:4" ht="15.75" customHeight="1">
      <c r="A3" s="207">
        <v>1</v>
      </c>
      <c r="B3" s="385" t="s">
        <v>1986</v>
      </c>
      <c r="C3" s="386">
        <v>34669</v>
      </c>
      <c r="D3" s="387">
        <v>4989.8</v>
      </c>
    </row>
    <row r="4" spans="1:4" ht="15.75">
      <c r="A4" s="207">
        <v>2</v>
      </c>
      <c r="B4" s="388" t="s">
        <v>1987</v>
      </c>
      <c r="C4" s="386">
        <v>37776</v>
      </c>
      <c r="D4" s="389">
        <v>18686.74</v>
      </c>
    </row>
    <row r="5" spans="1:4" ht="15.75">
      <c r="A5" s="207">
        <v>3</v>
      </c>
      <c r="B5" s="385" t="s">
        <v>1988</v>
      </c>
      <c r="C5" s="386">
        <v>37776</v>
      </c>
      <c r="D5" s="390">
        <v>4463.98</v>
      </c>
    </row>
    <row r="6" spans="1:4" ht="15.75">
      <c r="A6" s="207">
        <v>4</v>
      </c>
      <c r="B6" s="385" t="s">
        <v>1230</v>
      </c>
      <c r="C6" s="386">
        <v>38321</v>
      </c>
      <c r="D6" s="390">
        <v>4268.78</v>
      </c>
    </row>
    <row r="7" spans="1:4" ht="15.75">
      <c r="A7" s="207">
        <v>5</v>
      </c>
      <c r="B7" s="385" t="s">
        <v>1989</v>
      </c>
      <c r="C7" s="386">
        <v>38014</v>
      </c>
      <c r="D7" s="390">
        <v>10650</v>
      </c>
    </row>
    <row r="8" spans="1:4" ht="15.75">
      <c r="A8" s="207">
        <v>6</v>
      </c>
      <c r="B8" s="189" t="s">
        <v>659</v>
      </c>
      <c r="C8" s="386">
        <v>38092</v>
      </c>
      <c r="D8" s="199">
        <v>3940.6</v>
      </c>
    </row>
    <row r="9" spans="1:4" ht="15.75">
      <c r="A9" s="207">
        <v>7</v>
      </c>
      <c r="B9" s="189" t="s">
        <v>1228</v>
      </c>
      <c r="C9" s="386">
        <v>38715</v>
      </c>
      <c r="D9" s="199">
        <v>16000</v>
      </c>
    </row>
    <row r="10" spans="1:4" ht="15.75">
      <c r="A10" s="207">
        <v>8</v>
      </c>
      <c r="B10" s="189" t="s">
        <v>1228</v>
      </c>
      <c r="C10" s="386">
        <v>38716</v>
      </c>
      <c r="D10" s="199">
        <v>12000</v>
      </c>
    </row>
    <row r="11" spans="1:4" ht="15.75">
      <c r="A11" s="207">
        <v>9</v>
      </c>
      <c r="B11" s="189" t="s">
        <v>661</v>
      </c>
      <c r="C11" s="386">
        <v>38440</v>
      </c>
      <c r="D11" s="199">
        <v>5079.2</v>
      </c>
    </row>
    <row r="12" spans="1:4" ht="15.75">
      <c r="A12" s="207">
        <v>10</v>
      </c>
      <c r="B12" s="189" t="s">
        <v>662</v>
      </c>
      <c r="C12" s="386">
        <v>38440</v>
      </c>
      <c r="D12" s="199">
        <v>4085.4</v>
      </c>
    </row>
    <row r="13" spans="1:4" ht="15.75">
      <c r="A13" s="207">
        <v>11</v>
      </c>
      <c r="B13" s="189" t="s">
        <v>1228</v>
      </c>
      <c r="C13" s="386">
        <v>38975</v>
      </c>
      <c r="D13" s="199">
        <v>15000</v>
      </c>
    </row>
    <row r="14" spans="1:4" ht="15.75">
      <c r="A14" s="207">
        <v>12</v>
      </c>
      <c r="B14" s="189" t="s">
        <v>663</v>
      </c>
      <c r="C14" s="386">
        <v>38975</v>
      </c>
      <c r="D14" s="199">
        <v>4000</v>
      </c>
    </row>
    <row r="15" spans="1:4" ht="15.75">
      <c r="A15" s="207">
        <v>13</v>
      </c>
      <c r="B15" s="189" t="s">
        <v>1229</v>
      </c>
      <c r="C15" s="386">
        <v>39434</v>
      </c>
      <c r="D15" s="199">
        <v>5978</v>
      </c>
    </row>
    <row r="16" spans="1:4" ht="30">
      <c r="A16" s="207">
        <v>14</v>
      </c>
      <c r="B16" s="189" t="s">
        <v>1990</v>
      </c>
      <c r="C16" s="386">
        <v>39276</v>
      </c>
      <c r="D16" s="199">
        <v>4600</v>
      </c>
    </row>
    <row r="17" spans="1:4" ht="30">
      <c r="A17" s="207">
        <v>15</v>
      </c>
      <c r="B17" s="264" t="s">
        <v>1130</v>
      </c>
      <c r="C17" s="386">
        <v>39422</v>
      </c>
      <c r="D17" s="199">
        <v>5421</v>
      </c>
    </row>
    <row r="18" spans="1:4" ht="15.75">
      <c r="A18" s="207">
        <v>16</v>
      </c>
      <c r="B18" s="391" t="s">
        <v>1131</v>
      </c>
      <c r="C18" s="386">
        <v>39430</v>
      </c>
      <c r="D18" s="199">
        <v>4399</v>
      </c>
    </row>
    <row r="19" spans="1:4" ht="51">
      <c r="A19" s="207">
        <v>17</v>
      </c>
      <c r="B19" s="239" t="s">
        <v>2308</v>
      </c>
      <c r="C19" s="386">
        <v>39687</v>
      </c>
      <c r="D19" s="199">
        <v>10611.82</v>
      </c>
    </row>
    <row r="20" spans="1:4" ht="15.75">
      <c r="A20" s="207">
        <v>18</v>
      </c>
      <c r="B20" s="189" t="s">
        <v>687</v>
      </c>
      <c r="C20" s="386">
        <v>39687</v>
      </c>
      <c r="D20" s="199">
        <v>36388.18</v>
      </c>
    </row>
    <row r="21" spans="1:4" ht="15.75">
      <c r="A21" s="207">
        <v>19</v>
      </c>
      <c r="B21" s="69" t="s">
        <v>1127</v>
      </c>
      <c r="C21" s="69">
        <v>2005</v>
      </c>
      <c r="D21" s="72">
        <v>534.36</v>
      </c>
    </row>
    <row r="22" spans="1:4" ht="15.75">
      <c r="A22" s="207">
        <v>20</v>
      </c>
      <c r="B22" s="69" t="s">
        <v>1128</v>
      </c>
      <c r="C22" s="69">
        <v>2005</v>
      </c>
      <c r="D22" s="72">
        <v>1793.4</v>
      </c>
    </row>
    <row r="23" spans="1:4" ht="15.75">
      <c r="A23" s="207">
        <v>21</v>
      </c>
      <c r="B23" s="69" t="s">
        <v>1129</v>
      </c>
      <c r="C23" s="69">
        <v>2005</v>
      </c>
      <c r="D23" s="72">
        <v>912.56</v>
      </c>
    </row>
    <row r="24" spans="1:4" ht="15.75">
      <c r="A24" s="207">
        <v>22</v>
      </c>
      <c r="B24" s="69" t="s">
        <v>1128</v>
      </c>
      <c r="C24" s="69">
        <v>2005</v>
      </c>
      <c r="D24" s="72">
        <v>1793.4</v>
      </c>
    </row>
    <row r="25" spans="1:4" ht="15.75">
      <c r="A25" s="207">
        <v>23</v>
      </c>
      <c r="B25" s="69" t="s">
        <v>1129</v>
      </c>
      <c r="C25" s="69">
        <v>2005</v>
      </c>
      <c r="D25" s="72">
        <v>912.56</v>
      </c>
    </row>
    <row r="26" spans="1:4" ht="15.75">
      <c r="A26" s="207">
        <v>24</v>
      </c>
      <c r="B26" s="69" t="s">
        <v>1128</v>
      </c>
      <c r="C26" s="69">
        <v>2005</v>
      </c>
      <c r="D26" s="72">
        <v>1793.4</v>
      </c>
    </row>
    <row r="27" spans="1:4" ht="15.75">
      <c r="A27" s="207">
        <v>25</v>
      </c>
      <c r="B27" s="69" t="s">
        <v>1129</v>
      </c>
      <c r="C27" s="69">
        <v>2005</v>
      </c>
      <c r="D27" s="72">
        <v>912.56</v>
      </c>
    </row>
    <row r="28" spans="1:4" ht="15.75">
      <c r="A28" s="207">
        <v>26</v>
      </c>
      <c r="B28" s="392" t="s">
        <v>1991</v>
      </c>
      <c r="C28" s="393">
        <v>34788</v>
      </c>
      <c r="D28" s="394">
        <v>1348.1</v>
      </c>
    </row>
    <row r="29" spans="1:4" ht="15.75">
      <c r="A29" s="207">
        <v>27</v>
      </c>
      <c r="B29" s="392" t="s">
        <v>1991</v>
      </c>
      <c r="C29" s="393">
        <v>35956</v>
      </c>
      <c r="D29" s="394">
        <v>1870</v>
      </c>
    </row>
    <row r="30" spans="1:4" ht="15.75">
      <c r="A30" s="207">
        <v>28</v>
      </c>
      <c r="B30" s="392" t="s">
        <v>1992</v>
      </c>
      <c r="C30" s="393">
        <v>36179</v>
      </c>
      <c r="D30" s="394">
        <v>2033</v>
      </c>
    </row>
    <row r="31" spans="1:4" ht="15.75">
      <c r="A31" s="207">
        <v>29</v>
      </c>
      <c r="B31" s="392" t="s">
        <v>1993</v>
      </c>
      <c r="C31" s="393">
        <v>36586</v>
      </c>
      <c r="D31" s="394">
        <v>255.01</v>
      </c>
    </row>
    <row r="32" spans="1:4" ht="15.75">
      <c r="A32" s="207">
        <v>30</v>
      </c>
      <c r="B32" s="392" t="s">
        <v>1994</v>
      </c>
      <c r="C32" s="393">
        <v>36586</v>
      </c>
      <c r="D32" s="394">
        <v>2228</v>
      </c>
    </row>
    <row r="33" spans="1:4" ht="15.75">
      <c r="A33" s="207">
        <v>31</v>
      </c>
      <c r="B33" s="392" t="s">
        <v>1995</v>
      </c>
      <c r="C33" s="393">
        <v>36951</v>
      </c>
      <c r="D33" s="394">
        <v>644.01</v>
      </c>
    </row>
    <row r="34" spans="1:4" ht="15.75">
      <c r="A34" s="207">
        <v>32</v>
      </c>
      <c r="B34" s="392" t="s">
        <v>1996</v>
      </c>
      <c r="C34" s="393">
        <v>36951</v>
      </c>
      <c r="D34" s="394">
        <v>644</v>
      </c>
    </row>
    <row r="35" spans="1:4" ht="15.75">
      <c r="A35" s="207">
        <v>33</v>
      </c>
      <c r="B35" s="392" t="s">
        <v>1997</v>
      </c>
      <c r="C35" s="393">
        <v>36951</v>
      </c>
      <c r="D35" s="394">
        <v>644</v>
      </c>
    </row>
    <row r="36" spans="1:4" ht="15.75">
      <c r="A36" s="207">
        <v>34</v>
      </c>
      <c r="B36" s="392" t="s">
        <v>1998</v>
      </c>
      <c r="C36" s="393">
        <v>36951</v>
      </c>
      <c r="D36" s="394">
        <v>583.01</v>
      </c>
    </row>
    <row r="37" spans="1:4" ht="15.75">
      <c r="A37" s="207">
        <v>35</v>
      </c>
      <c r="B37" s="392" t="s">
        <v>1999</v>
      </c>
      <c r="C37" s="393">
        <v>37385</v>
      </c>
      <c r="D37" s="394">
        <v>432</v>
      </c>
    </row>
    <row r="38" spans="1:4" ht="15.75">
      <c r="A38" s="207">
        <v>36</v>
      </c>
      <c r="B38" s="392" t="s">
        <v>2000</v>
      </c>
      <c r="C38" s="393">
        <v>37385</v>
      </c>
      <c r="D38" s="394">
        <v>730</v>
      </c>
    </row>
    <row r="39" spans="1:4" ht="15.75">
      <c r="A39" s="207">
        <v>37</v>
      </c>
      <c r="B39" s="392" t="s">
        <v>2001</v>
      </c>
      <c r="C39" s="393">
        <v>37385</v>
      </c>
      <c r="D39" s="394">
        <v>1170</v>
      </c>
    </row>
    <row r="40" spans="1:4" ht="15.75">
      <c r="A40" s="207">
        <v>38</v>
      </c>
      <c r="B40" s="392" t="s">
        <v>2002</v>
      </c>
      <c r="C40" s="393">
        <v>37671</v>
      </c>
      <c r="D40" s="394">
        <v>1890</v>
      </c>
    </row>
    <row r="41" spans="1:4" ht="15.75">
      <c r="A41" s="207">
        <v>39</v>
      </c>
      <c r="B41" s="392" t="s">
        <v>2003</v>
      </c>
      <c r="C41" s="393">
        <v>37718</v>
      </c>
      <c r="D41" s="394">
        <v>590</v>
      </c>
    </row>
    <row r="42" spans="1:4" ht="15.75">
      <c r="A42" s="207">
        <v>40</v>
      </c>
      <c r="B42" s="392" t="s">
        <v>2004</v>
      </c>
      <c r="C42" s="393">
        <v>37803</v>
      </c>
      <c r="D42" s="394">
        <v>340.72</v>
      </c>
    </row>
    <row r="43" spans="1:4" ht="15.75">
      <c r="A43" s="207">
        <v>41</v>
      </c>
      <c r="B43" s="392" t="s">
        <v>2005</v>
      </c>
      <c r="C43" s="393">
        <v>37803</v>
      </c>
      <c r="D43" s="394">
        <v>4465</v>
      </c>
    </row>
    <row r="44" spans="1:4" ht="15.75">
      <c r="A44" s="207">
        <v>42</v>
      </c>
      <c r="B44" s="392" t="s">
        <v>2006</v>
      </c>
      <c r="C44" s="393">
        <v>38014</v>
      </c>
      <c r="D44" s="394">
        <v>1850</v>
      </c>
    </row>
    <row r="45" spans="1:4" ht="15.75">
      <c r="A45" s="207">
        <v>43</v>
      </c>
      <c r="B45" s="392" t="s">
        <v>2007</v>
      </c>
      <c r="C45" s="393">
        <v>38068</v>
      </c>
      <c r="D45" s="394">
        <v>588</v>
      </c>
    </row>
    <row r="46" spans="1:4" ht="15.75">
      <c r="A46" s="207">
        <v>44</v>
      </c>
      <c r="B46" s="392" t="s">
        <v>2008</v>
      </c>
      <c r="C46" s="393">
        <v>38068</v>
      </c>
      <c r="D46" s="394">
        <v>419.68</v>
      </c>
    </row>
    <row r="47" spans="1:4" ht="15.75">
      <c r="A47" s="207">
        <v>45</v>
      </c>
      <c r="B47" s="392" t="s">
        <v>2008</v>
      </c>
      <c r="C47" s="393">
        <v>38068</v>
      </c>
      <c r="D47" s="394">
        <v>419.68</v>
      </c>
    </row>
    <row r="48" spans="1:4" ht="15.75">
      <c r="A48" s="207">
        <v>46</v>
      </c>
      <c r="B48" s="392" t="s">
        <v>2008</v>
      </c>
      <c r="C48" s="393">
        <v>38068</v>
      </c>
      <c r="D48" s="394">
        <v>419.68</v>
      </c>
    </row>
    <row r="49" spans="1:4" ht="15.75">
      <c r="A49" s="207">
        <v>47</v>
      </c>
      <c r="B49" s="392" t="s">
        <v>2009</v>
      </c>
      <c r="C49" s="393">
        <v>38068</v>
      </c>
      <c r="D49" s="394">
        <v>1643.34</v>
      </c>
    </row>
    <row r="50" spans="1:4" ht="15.75">
      <c r="A50" s="207">
        <v>48</v>
      </c>
      <c r="B50" s="392" t="s">
        <v>2010</v>
      </c>
      <c r="C50" s="393">
        <v>38068</v>
      </c>
      <c r="D50" s="394">
        <v>1643.34</v>
      </c>
    </row>
    <row r="51" spans="1:4" ht="15.75">
      <c r="A51" s="207">
        <v>49</v>
      </c>
      <c r="B51" s="392" t="s">
        <v>2010</v>
      </c>
      <c r="C51" s="393">
        <v>38068</v>
      </c>
      <c r="D51" s="394">
        <v>1643.34</v>
      </c>
    </row>
    <row r="52" spans="1:4" ht="15.75">
      <c r="A52" s="207">
        <v>50</v>
      </c>
      <c r="B52" s="392" t="s">
        <v>2010</v>
      </c>
      <c r="C52" s="393">
        <v>38068</v>
      </c>
      <c r="D52" s="394">
        <v>1643.34</v>
      </c>
    </row>
    <row r="53" spans="1:4" ht="15.75">
      <c r="A53" s="207">
        <v>51</v>
      </c>
      <c r="B53" s="392" t="s">
        <v>2011</v>
      </c>
      <c r="C53" s="393">
        <v>38068</v>
      </c>
      <c r="D53" s="394">
        <v>1656.76</v>
      </c>
    </row>
    <row r="54" spans="1:4" ht="15.75">
      <c r="A54" s="207">
        <v>52</v>
      </c>
      <c r="B54" s="392" t="s">
        <v>2012</v>
      </c>
      <c r="C54" s="393">
        <v>38181</v>
      </c>
      <c r="D54" s="394">
        <v>2202</v>
      </c>
    </row>
    <row r="55" spans="1:4" ht="15.75">
      <c r="A55" s="207">
        <v>53</v>
      </c>
      <c r="B55" s="392" t="s">
        <v>2008</v>
      </c>
      <c r="C55" s="393">
        <v>38236</v>
      </c>
      <c r="D55" s="394">
        <v>360</v>
      </c>
    </row>
    <row r="56" spans="1:4" ht="15.75">
      <c r="A56" s="207">
        <v>54</v>
      </c>
      <c r="B56" s="392" t="s">
        <v>2013</v>
      </c>
      <c r="C56" s="393">
        <v>38236</v>
      </c>
      <c r="D56" s="394">
        <v>830</v>
      </c>
    </row>
    <row r="57" spans="1:4" ht="15.75">
      <c r="A57" s="207">
        <v>55</v>
      </c>
      <c r="B57" s="392" t="s">
        <v>2014</v>
      </c>
      <c r="C57" s="393">
        <v>38236</v>
      </c>
      <c r="D57" s="394">
        <v>1310</v>
      </c>
    </row>
    <row r="58" spans="1:4" ht="15.75">
      <c r="A58" s="207">
        <v>56</v>
      </c>
      <c r="B58" s="392" t="s">
        <v>2008</v>
      </c>
      <c r="C58" s="393">
        <v>38258</v>
      </c>
      <c r="D58" s="394">
        <v>363</v>
      </c>
    </row>
    <row r="59" spans="1:4" ht="15.75">
      <c r="A59" s="207">
        <v>57</v>
      </c>
      <c r="B59" s="392" t="s">
        <v>2015</v>
      </c>
      <c r="C59" s="393">
        <v>38457</v>
      </c>
      <c r="D59" s="394">
        <v>512.4</v>
      </c>
    </row>
    <row r="60" spans="1:4" ht="15.75">
      <c r="A60" s="207">
        <v>58</v>
      </c>
      <c r="B60" s="392" t="s">
        <v>2016</v>
      </c>
      <c r="C60" s="393">
        <v>38457</v>
      </c>
      <c r="D60" s="394">
        <v>2523.6</v>
      </c>
    </row>
    <row r="61" spans="1:4" ht="15.75">
      <c r="A61" s="207">
        <v>59</v>
      </c>
      <c r="B61" s="392" t="s">
        <v>2016</v>
      </c>
      <c r="C61" s="393">
        <v>38457</v>
      </c>
      <c r="D61" s="394">
        <v>2537.6</v>
      </c>
    </row>
    <row r="62" spans="1:4" ht="15.75">
      <c r="A62" s="207">
        <v>60</v>
      </c>
      <c r="B62" s="392" t="s">
        <v>2016</v>
      </c>
      <c r="C62" s="393">
        <v>38457</v>
      </c>
      <c r="D62" s="394">
        <v>2537.6</v>
      </c>
    </row>
    <row r="63" spans="1:4" ht="15.75">
      <c r="A63" s="207">
        <v>61</v>
      </c>
      <c r="B63" s="392" t="s">
        <v>2016</v>
      </c>
      <c r="C63" s="393">
        <v>38457</v>
      </c>
      <c r="D63" s="394">
        <v>2537.6</v>
      </c>
    </row>
    <row r="64" spans="1:4" ht="15.75">
      <c r="A64" s="207">
        <v>62</v>
      </c>
      <c r="B64" s="392" t="s">
        <v>2016</v>
      </c>
      <c r="C64" s="393">
        <v>38457</v>
      </c>
      <c r="D64" s="394">
        <v>2537.6</v>
      </c>
    </row>
    <row r="65" spans="1:4" ht="15.75">
      <c r="A65" s="207">
        <v>63</v>
      </c>
      <c r="B65" s="392" t="s">
        <v>2016</v>
      </c>
      <c r="C65" s="393">
        <v>38457</v>
      </c>
      <c r="D65" s="394">
        <v>2537.6</v>
      </c>
    </row>
    <row r="66" spans="1:4" ht="15.75">
      <c r="A66" s="207">
        <v>64</v>
      </c>
      <c r="B66" s="392" t="s">
        <v>2016</v>
      </c>
      <c r="C66" s="393">
        <v>38457</v>
      </c>
      <c r="D66" s="394">
        <v>2537.6</v>
      </c>
    </row>
    <row r="67" spans="1:4" ht="15.75">
      <c r="A67" s="207">
        <v>65</v>
      </c>
      <c r="B67" s="392" t="s">
        <v>2016</v>
      </c>
      <c r="C67" s="393">
        <v>38457</v>
      </c>
      <c r="D67" s="394">
        <v>2537.6</v>
      </c>
    </row>
    <row r="68" spans="1:4" ht="15.75">
      <c r="A68" s="207">
        <v>66</v>
      </c>
      <c r="B68" s="392" t="s">
        <v>2016</v>
      </c>
      <c r="C68" s="393">
        <v>38457</v>
      </c>
      <c r="D68" s="394">
        <v>2537.6</v>
      </c>
    </row>
    <row r="69" spans="1:4" ht="15.75">
      <c r="A69" s="207">
        <v>67</v>
      </c>
      <c r="B69" s="392" t="s">
        <v>2016</v>
      </c>
      <c r="C69" s="393">
        <v>38457</v>
      </c>
      <c r="D69" s="394">
        <v>2537.6</v>
      </c>
    </row>
    <row r="70" spans="1:4" ht="15.75">
      <c r="A70" s="207">
        <v>68</v>
      </c>
      <c r="B70" s="392" t="s">
        <v>2017</v>
      </c>
      <c r="C70" s="393">
        <v>38457</v>
      </c>
      <c r="D70" s="394">
        <v>2708.4</v>
      </c>
    </row>
    <row r="71" spans="1:4" ht="15.75">
      <c r="A71" s="207">
        <v>69</v>
      </c>
      <c r="B71" s="392" t="s">
        <v>2018</v>
      </c>
      <c r="C71" s="393">
        <v>38457</v>
      </c>
      <c r="D71" s="394">
        <v>2952.4</v>
      </c>
    </row>
    <row r="72" spans="1:4" ht="15.75">
      <c r="A72" s="207">
        <v>70</v>
      </c>
      <c r="B72" s="392" t="s">
        <v>2019</v>
      </c>
      <c r="C72" s="393">
        <v>38506</v>
      </c>
      <c r="D72" s="394">
        <v>932.08</v>
      </c>
    </row>
    <row r="73" spans="1:4" ht="15.75">
      <c r="A73" s="207">
        <v>71</v>
      </c>
      <c r="B73" s="392" t="s">
        <v>2020</v>
      </c>
      <c r="C73" s="393">
        <v>38506</v>
      </c>
      <c r="D73" s="394">
        <v>932.08</v>
      </c>
    </row>
    <row r="74" spans="1:4" ht="15.75">
      <c r="A74" s="207">
        <v>72</v>
      </c>
      <c r="B74" s="392" t="s">
        <v>2020</v>
      </c>
      <c r="C74" s="393">
        <v>38506</v>
      </c>
      <c r="D74" s="394">
        <v>932.08</v>
      </c>
    </row>
    <row r="75" spans="1:4" ht="15.75">
      <c r="A75" s="207">
        <v>73</v>
      </c>
      <c r="B75" s="392" t="s">
        <v>2019</v>
      </c>
      <c r="C75" s="393">
        <v>38508</v>
      </c>
      <c r="D75" s="394">
        <v>932.08</v>
      </c>
    </row>
    <row r="76" spans="1:4" ht="15.75">
      <c r="A76" s="207">
        <v>74</v>
      </c>
      <c r="B76" s="392" t="s">
        <v>2021</v>
      </c>
      <c r="C76" s="393">
        <v>38637</v>
      </c>
      <c r="D76" s="394">
        <v>2200</v>
      </c>
    </row>
    <row r="77" spans="1:4" ht="15.75">
      <c r="A77" s="207">
        <v>75</v>
      </c>
      <c r="B77" s="392" t="s">
        <v>2022</v>
      </c>
      <c r="C77" s="393">
        <v>38651</v>
      </c>
      <c r="D77" s="394">
        <v>534.36</v>
      </c>
    </row>
    <row r="78" spans="1:4" ht="15.75">
      <c r="A78" s="207">
        <v>76</v>
      </c>
      <c r="B78" s="392" t="s">
        <v>2023</v>
      </c>
      <c r="C78" s="393">
        <v>38679</v>
      </c>
      <c r="D78" s="394">
        <v>1817.8</v>
      </c>
    </row>
    <row r="79" spans="1:4" ht="15.75">
      <c r="A79" s="207">
        <v>77</v>
      </c>
      <c r="B79" s="392" t="s">
        <v>2023</v>
      </c>
      <c r="C79" s="393">
        <v>38679</v>
      </c>
      <c r="D79" s="394">
        <v>1817.8</v>
      </c>
    </row>
    <row r="80" spans="1:4" ht="15.75">
      <c r="A80" s="207">
        <v>78</v>
      </c>
      <c r="B80" s="392" t="s">
        <v>2023</v>
      </c>
      <c r="C80" s="393">
        <v>38679</v>
      </c>
      <c r="D80" s="394">
        <v>1817.8</v>
      </c>
    </row>
    <row r="81" spans="1:4" ht="15.75">
      <c r="A81" s="207">
        <v>79</v>
      </c>
      <c r="B81" s="392" t="s">
        <v>2023</v>
      </c>
      <c r="C81" s="393">
        <v>38679</v>
      </c>
      <c r="D81" s="394">
        <v>1817.8</v>
      </c>
    </row>
    <row r="82" spans="1:4" ht="15.75">
      <c r="A82" s="207">
        <v>80</v>
      </c>
      <c r="B82" s="392" t="s">
        <v>2023</v>
      </c>
      <c r="C82" s="393">
        <v>38679</v>
      </c>
      <c r="D82" s="394">
        <v>1817.8</v>
      </c>
    </row>
    <row r="83" spans="1:4" ht="15.75">
      <c r="A83" s="207">
        <v>81</v>
      </c>
      <c r="B83" s="392" t="s">
        <v>2023</v>
      </c>
      <c r="C83" s="393">
        <v>38679</v>
      </c>
      <c r="D83" s="394">
        <v>1817.8</v>
      </c>
    </row>
    <row r="84" spans="1:4" ht="15.75">
      <c r="A84" s="207">
        <v>82</v>
      </c>
      <c r="B84" s="392" t="s">
        <v>2023</v>
      </c>
      <c r="C84" s="393">
        <v>38679</v>
      </c>
      <c r="D84" s="394">
        <v>1817.8</v>
      </c>
    </row>
    <row r="85" spans="1:4" ht="15.75">
      <c r="A85" s="207">
        <v>83</v>
      </c>
      <c r="B85" s="392" t="s">
        <v>2023</v>
      </c>
      <c r="C85" s="393">
        <v>38679</v>
      </c>
      <c r="D85" s="394">
        <v>1817.8</v>
      </c>
    </row>
    <row r="86" spans="1:4" ht="15.75">
      <c r="A86" s="207">
        <v>84</v>
      </c>
      <c r="B86" s="392" t="s">
        <v>2023</v>
      </c>
      <c r="C86" s="393">
        <v>38679</v>
      </c>
      <c r="D86" s="394">
        <v>1817.8</v>
      </c>
    </row>
    <row r="87" spans="1:4" ht="15.75">
      <c r="A87" s="207">
        <v>85</v>
      </c>
      <c r="B87" s="392" t="s">
        <v>2024</v>
      </c>
      <c r="C87" s="393">
        <v>38679</v>
      </c>
      <c r="D87" s="394">
        <v>963.8</v>
      </c>
    </row>
    <row r="88" spans="1:4" ht="15.75">
      <c r="A88" s="207">
        <v>86</v>
      </c>
      <c r="B88" s="392" t="s">
        <v>2024</v>
      </c>
      <c r="C88" s="393">
        <v>38679</v>
      </c>
      <c r="D88" s="394">
        <v>963.8</v>
      </c>
    </row>
    <row r="89" spans="1:4" ht="15.75">
      <c r="A89" s="207">
        <v>87</v>
      </c>
      <c r="B89" s="392" t="s">
        <v>2024</v>
      </c>
      <c r="C89" s="393">
        <v>38679</v>
      </c>
      <c r="D89" s="394">
        <v>963.8</v>
      </c>
    </row>
    <row r="90" spans="1:4" ht="15.75">
      <c r="A90" s="207">
        <v>88</v>
      </c>
      <c r="B90" s="392" t="s">
        <v>2024</v>
      </c>
      <c r="C90" s="393">
        <v>38679</v>
      </c>
      <c r="D90" s="394">
        <v>963.8</v>
      </c>
    </row>
    <row r="91" spans="1:4" ht="15.75">
      <c r="A91" s="207">
        <v>89</v>
      </c>
      <c r="B91" s="392" t="s">
        <v>2024</v>
      </c>
      <c r="C91" s="393">
        <v>38679</v>
      </c>
      <c r="D91" s="394">
        <v>963.8</v>
      </c>
    </row>
    <row r="92" spans="1:4" ht="15.75">
      <c r="A92" s="207">
        <v>90</v>
      </c>
      <c r="B92" s="392" t="s">
        <v>2024</v>
      </c>
      <c r="C92" s="393">
        <v>38679</v>
      </c>
      <c r="D92" s="394">
        <v>963.8</v>
      </c>
    </row>
    <row r="93" spans="1:4" ht="15.75">
      <c r="A93" s="207">
        <v>91</v>
      </c>
      <c r="B93" s="392" t="s">
        <v>2024</v>
      </c>
      <c r="C93" s="393">
        <v>38679</v>
      </c>
      <c r="D93" s="394">
        <v>963.8</v>
      </c>
    </row>
    <row r="94" spans="1:4" ht="15.75">
      <c r="A94" s="207">
        <v>92</v>
      </c>
      <c r="B94" s="392" t="s">
        <v>2024</v>
      </c>
      <c r="C94" s="393">
        <v>38679</v>
      </c>
      <c r="D94" s="394">
        <v>963.8</v>
      </c>
    </row>
    <row r="95" spans="1:4" ht="15.75">
      <c r="A95" s="207">
        <v>93</v>
      </c>
      <c r="B95" s="392" t="s">
        <v>2024</v>
      </c>
      <c r="C95" s="393">
        <v>38679</v>
      </c>
      <c r="D95" s="394">
        <v>963.8</v>
      </c>
    </row>
    <row r="96" spans="1:4" ht="15.75">
      <c r="A96" s="207">
        <v>94</v>
      </c>
      <c r="B96" s="392" t="s">
        <v>2024</v>
      </c>
      <c r="C96" s="393">
        <v>38679</v>
      </c>
      <c r="D96" s="394">
        <v>963.8</v>
      </c>
    </row>
    <row r="97" spans="1:4" ht="15.75">
      <c r="A97" s="207">
        <v>95</v>
      </c>
      <c r="B97" s="392" t="s">
        <v>2024</v>
      </c>
      <c r="C97" s="393">
        <v>38679</v>
      </c>
      <c r="D97" s="394">
        <v>963.8</v>
      </c>
    </row>
    <row r="98" spans="1:4" ht="15.75">
      <c r="A98" s="207">
        <v>96</v>
      </c>
      <c r="B98" s="392" t="s">
        <v>2024</v>
      </c>
      <c r="C98" s="393">
        <v>38679</v>
      </c>
      <c r="D98" s="394">
        <v>963.8</v>
      </c>
    </row>
    <row r="99" spans="1:4" ht="15.75">
      <c r="A99" s="207">
        <v>97</v>
      </c>
      <c r="B99" s="392" t="s">
        <v>2024</v>
      </c>
      <c r="C99" s="393">
        <v>38679</v>
      </c>
      <c r="D99" s="394">
        <v>963.8</v>
      </c>
    </row>
    <row r="100" spans="1:4" ht="15.75">
      <c r="A100" s="207">
        <v>98</v>
      </c>
      <c r="B100" s="392" t="s">
        <v>2023</v>
      </c>
      <c r="C100" s="393">
        <v>38679</v>
      </c>
      <c r="D100" s="394">
        <v>1817.8</v>
      </c>
    </row>
    <row r="101" spans="1:4" ht="15.75">
      <c r="A101" s="207">
        <v>99</v>
      </c>
      <c r="B101" s="392" t="s">
        <v>2023</v>
      </c>
      <c r="C101" s="393">
        <v>38679</v>
      </c>
      <c r="D101" s="394">
        <v>1817.8</v>
      </c>
    </row>
    <row r="102" spans="1:4" ht="15.75">
      <c r="A102" s="207">
        <v>100</v>
      </c>
      <c r="B102" s="392" t="s">
        <v>2023</v>
      </c>
      <c r="C102" s="393">
        <v>38679</v>
      </c>
      <c r="D102" s="394">
        <v>1817.8</v>
      </c>
    </row>
    <row r="103" spans="1:4" ht="15.75">
      <c r="A103" s="207">
        <v>101</v>
      </c>
      <c r="B103" s="392" t="s">
        <v>2023</v>
      </c>
      <c r="C103" s="393">
        <v>38679</v>
      </c>
      <c r="D103" s="394">
        <v>1817.8</v>
      </c>
    </row>
    <row r="104" spans="1:4" ht="15.75">
      <c r="A104" s="207">
        <v>102</v>
      </c>
      <c r="B104" s="392" t="s">
        <v>2023</v>
      </c>
      <c r="C104" s="393">
        <v>38679</v>
      </c>
      <c r="D104" s="394">
        <v>1817.8</v>
      </c>
    </row>
    <row r="105" spans="1:4" ht="15.75">
      <c r="A105" s="207">
        <v>103</v>
      </c>
      <c r="B105" s="392" t="s">
        <v>2025</v>
      </c>
      <c r="C105" s="393">
        <v>38740</v>
      </c>
      <c r="D105" s="394">
        <v>9500</v>
      </c>
    </row>
    <row r="106" spans="1:4" ht="15.75">
      <c r="A106" s="207">
        <v>104</v>
      </c>
      <c r="B106" s="392" t="s">
        <v>2026</v>
      </c>
      <c r="C106" s="393">
        <v>38784</v>
      </c>
      <c r="D106" s="394">
        <v>490.44</v>
      </c>
    </row>
    <row r="107" spans="1:4" ht="15.75">
      <c r="A107" s="207">
        <v>105</v>
      </c>
      <c r="B107" s="392" t="s">
        <v>2022</v>
      </c>
      <c r="C107" s="393">
        <v>38784</v>
      </c>
      <c r="D107" s="394">
        <v>555.1</v>
      </c>
    </row>
    <row r="108" spans="1:4" ht="15.75">
      <c r="A108" s="207">
        <v>106</v>
      </c>
      <c r="B108" s="392" t="s">
        <v>2027</v>
      </c>
      <c r="C108" s="393">
        <v>38784</v>
      </c>
      <c r="D108" s="394">
        <v>368.44</v>
      </c>
    </row>
    <row r="109" spans="1:4" ht="15.75">
      <c r="A109" s="207">
        <v>107</v>
      </c>
      <c r="B109" s="392" t="s">
        <v>2027</v>
      </c>
      <c r="C109" s="393">
        <v>38784</v>
      </c>
      <c r="D109" s="394">
        <v>368.44</v>
      </c>
    </row>
    <row r="110" spans="1:4" ht="15.75">
      <c r="A110" s="207">
        <v>108</v>
      </c>
      <c r="B110" s="392" t="s">
        <v>2027</v>
      </c>
      <c r="C110" s="393">
        <v>38784</v>
      </c>
      <c r="D110" s="394">
        <v>368.44</v>
      </c>
    </row>
    <row r="111" spans="1:4" ht="15.75">
      <c r="A111" s="207">
        <v>109</v>
      </c>
      <c r="B111" s="392" t="s">
        <v>2028</v>
      </c>
      <c r="C111" s="393">
        <v>38784</v>
      </c>
      <c r="D111" s="394">
        <v>919.88</v>
      </c>
    </row>
    <row r="112" spans="1:4" ht="15.75">
      <c r="A112" s="207">
        <v>110</v>
      </c>
      <c r="B112" s="392" t="s">
        <v>2029</v>
      </c>
      <c r="C112" s="393">
        <v>38784</v>
      </c>
      <c r="D112" s="394">
        <v>919.88</v>
      </c>
    </row>
    <row r="113" spans="1:4" ht="15.75">
      <c r="A113" s="207">
        <v>111</v>
      </c>
      <c r="B113" s="392" t="s">
        <v>2030</v>
      </c>
      <c r="C113" s="393">
        <v>38784</v>
      </c>
      <c r="D113" s="394">
        <v>919.88</v>
      </c>
    </row>
    <row r="114" spans="1:4" ht="15.75">
      <c r="A114" s="207">
        <v>112</v>
      </c>
      <c r="B114" s="392" t="s">
        <v>2030</v>
      </c>
      <c r="C114" s="393">
        <v>38784</v>
      </c>
      <c r="D114" s="394">
        <v>919.88</v>
      </c>
    </row>
    <row r="115" spans="1:4" ht="15.75">
      <c r="A115" s="207">
        <v>113</v>
      </c>
      <c r="B115" s="392" t="s">
        <v>2031</v>
      </c>
      <c r="C115" s="393">
        <v>38784</v>
      </c>
      <c r="D115" s="394">
        <v>2315.56</v>
      </c>
    </row>
    <row r="116" spans="1:4" ht="15.75">
      <c r="A116" s="207">
        <v>114</v>
      </c>
      <c r="B116" s="392" t="s">
        <v>2032</v>
      </c>
      <c r="C116" s="393">
        <v>38784</v>
      </c>
      <c r="D116" s="394">
        <v>2315.56</v>
      </c>
    </row>
    <row r="117" spans="1:4" ht="15.75">
      <c r="A117" s="207">
        <v>115</v>
      </c>
      <c r="B117" s="392" t="s">
        <v>2031</v>
      </c>
      <c r="C117" s="393">
        <v>38784</v>
      </c>
      <c r="D117" s="394">
        <v>2315.56</v>
      </c>
    </row>
    <row r="118" spans="1:4" ht="15.75">
      <c r="A118" s="207">
        <v>116</v>
      </c>
      <c r="B118" s="392" t="s">
        <v>2031</v>
      </c>
      <c r="C118" s="393">
        <v>38784</v>
      </c>
      <c r="D118" s="394">
        <v>2315.56</v>
      </c>
    </row>
    <row r="119" spans="1:4" ht="15.75">
      <c r="A119" s="207">
        <v>117</v>
      </c>
      <c r="B119" s="392" t="s">
        <v>2031</v>
      </c>
      <c r="C119" s="393">
        <v>38784</v>
      </c>
      <c r="D119" s="394">
        <v>2315.56</v>
      </c>
    </row>
    <row r="120" spans="1:4" ht="15.75">
      <c r="A120" s="207">
        <v>118</v>
      </c>
      <c r="B120" s="392" t="s">
        <v>2031</v>
      </c>
      <c r="C120" s="393">
        <v>38784</v>
      </c>
      <c r="D120" s="394">
        <v>2315.56</v>
      </c>
    </row>
    <row r="121" spans="1:4" ht="15.75">
      <c r="A121" s="207">
        <v>119</v>
      </c>
      <c r="B121" s="392" t="s">
        <v>2031</v>
      </c>
      <c r="C121" s="393">
        <v>38784</v>
      </c>
      <c r="D121" s="394">
        <v>2315.56</v>
      </c>
    </row>
    <row r="122" spans="1:4" ht="15.75">
      <c r="A122" s="207">
        <v>120</v>
      </c>
      <c r="B122" s="392" t="s">
        <v>2033</v>
      </c>
      <c r="C122" s="393">
        <v>38784</v>
      </c>
      <c r="D122" s="394">
        <v>3189.08</v>
      </c>
    </row>
    <row r="123" spans="1:4" ht="15.75">
      <c r="A123" s="207">
        <v>121</v>
      </c>
      <c r="B123" s="392" t="s">
        <v>2034</v>
      </c>
      <c r="C123" s="393">
        <v>38784</v>
      </c>
      <c r="D123" s="394">
        <v>1189.5</v>
      </c>
    </row>
    <row r="124" spans="1:4" ht="15.75">
      <c r="A124" s="207">
        <v>122</v>
      </c>
      <c r="B124" s="392" t="s">
        <v>2035</v>
      </c>
      <c r="C124" s="393">
        <v>38784</v>
      </c>
      <c r="D124" s="394">
        <v>1232.2</v>
      </c>
    </row>
    <row r="125" spans="1:4" ht="15.75">
      <c r="A125" s="207">
        <v>123</v>
      </c>
      <c r="B125" s="392" t="s">
        <v>2035</v>
      </c>
      <c r="C125" s="393">
        <v>38784</v>
      </c>
      <c r="D125" s="394">
        <v>1232.2</v>
      </c>
    </row>
    <row r="126" spans="1:4" ht="15.75">
      <c r="A126" s="207">
        <v>124</v>
      </c>
      <c r="B126" s="392" t="s">
        <v>2035</v>
      </c>
      <c r="C126" s="393">
        <v>38784</v>
      </c>
      <c r="D126" s="394">
        <v>1232.2</v>
      </c>
    </row>
    <row r="127" spans="1:4" ht="15.75">
      <c r="A127" s="207">
        <v>125</v>
      </c>
      <c r="B127" s="392" t="s">
        <v>2036</v>
      </c>
      <c r="C127" s="393">
        <v>38784</v>
      </c>
      <c r="D127" s="394">
        <v>15001.12</v>
      </c>
    </row>
    <row r="128" spans="1:4" ht="15.75">
      <c r="A128" s="207">
        <v>126</v>
      </c>
      <c r="B128" s="392" t="s">
        <v>2037</v>
      </c>
      <c r="C128" s="393">
        <v>38975</v>
      </c>
      <c r="D128" s="394">
        <v>8000</v>
      </c>
    </row>
    <row r="129" spans="1:4" ht="15.75">
      <c r="A129" s="207">
        <v>127</v>
      </c>
      <c r="B129" s="392" t="s">
        <v>2038</v>
      </c>
      <c r="C129" s="393">
        <v>39176</v>
      </c>
      <c r="D129" s="394">
        <v>18788</v>
      </c>
    </row>
    <row r="130" spans="1:4" ht="15.75">
      <c r="A130" s="207">
        <v>128</v>
      </c>
      <c r="B130" s="392" t="s">
        <v>2039</v>
      </c>
      <c r="C130" s="393">
        <v>39178</v>
      </c>
      <c r="D130" s="394">
        <v>646.6</v>
      </c>
    </row>
    <row r="131" spans="1:4" ht="15.75">
      <c r="A131" s="207">
        <v>129</v>
      </c>
      <c r="B131" s="392" t="s">
        <v>2039</v>
      </c>
      <c r="C131" s="393">
        <v>39178</v>
      </c>
      <c r="D131" s="394">
        <v>646.6</v>
      </c>
    </row>
    <row r="132" spans="1:4" ht="15.75">
      <c r="A132" s="207">
        <v>130</v>
      </c>
      <c r="B132" s="392" t="s">
        <v>2039</v>
      </c>
      <c r="C132" s="393">
        <v>39178</v>
      </c>
      <c r="D132" s="394">
        <v>646.6</v>
      </c>
    </row>
    <row r="133" spans="1:4" ht="15.75">
      <c r="A133" s="207">
        <v>131</v>
      </c>
      <c r="B133" s="392" t="s">
        <v>2039</v>
      </c>
      <c r="C133" s="393">
        <v>39178</v>
      </c>
      <c r="D133" s="394">
        <v>646.6</v>
      </c>
    </row>
    <row r="134" spans="1:4" ht="15.75">
      <c r="A134" s="207">
        <v>132</v>
      </c>
      <c r="B134" s="392" t="s">
        <v>2039</v>
      </c>
      <c r="C134" s="393">
        <v>39178</v>
      </c>
      <c r="D134" s="394">
        <v>646.6</v>
      </c>
    </row>
    <row r="135" spans="1:4" ht="15.75">
      <c r="A135" s="207">
        <v>133</v>
      </c>
      <c r="B135" s="392" t="s">
        <v>2039</v>
      </c>
      <c r="C135" s="393">
        <v>39178</v>
      </c>
      <c r="D135" s="394">
        <v>646.6</v>
      </c>
    </row>
    <row r="136" spans="1:4" ht="15.75">
      <c r="A136" s="207">
        <v>134</v>
      </c>
      <c r="B136" s="392" t="s">
        <v>2040</v>
      </c>
      <c r="C136" s="393">
        <v>39178</v>
      </c>
      <c r="D136" s="394">
        <v>646.6</v>
      </c>
    </row>
    <row r="137" spans="1:4" ht="15.75">
      <c r="A137" s="207">
        <v>135</v>
      </c>
      <c r="B137" s="392" t="s">
        <v>2040</v>
      </c>
      <c r="C137" s="393">
        <v>39178</v>
      </c>
      <c r="D137" s="394">
        <v>646.6</v>
      </c>
    </row>
    <row r="138" spans="1:4" ht="15.75">
      <c r="A138" s="207">
        <v>136</v>
      </c>
      <c r="B138" s="392" t="s">
        <v>2040</v>
      </c>
      <c r="C138" s="393">
        <v>39178</v>
      </c>
      <c r="D138" s="394">
        <v>646.6</v>
      </c>
    </row>
    <row r="139" spans="1:4" ht="15.75">
      <c r="A139" s="207">
        <v>137</v>
      </c>
      <c r="B139" s="392" t="s">
        <v>2040</v>
      </c>
      <c r="C139" s="393">
        <v>39178</v>
      </c>
      <c r="D139" s="394">
        <v>646.6</v>
      </c>
    </row>
    <row r="140" spans="1:4" ht="15.75">
      <c r="A140" s="207">
        <v>138</v>
      </c>
      <c r="B140" s="392" t="s">
        <v>2039</v>
      </c>
      <c r="C140" s="393">
        <v>39178</v>
      </c>
      <c r="D140" s="394">
        <v>646.6</v>
      </c>
    </row>
    <row r="141" spans="1:4" ht="15.75">
      <c r="A141" s="207">
        <v>139</v>
      </c>
      <c r="B141" s="392" t="s">
        <v>2039</v>
      </c>
      <c r="C141" s="393">
        <v>39178</v>
      </c>
      <c r="D141" s="394">
        <v>646.6</v>
      </c>
    </row>
    <row r="142" spans="1:4" ht="15.75">
      <c r="A142" s="207">
        <v>140</v>
      </c>
      <c r="B142" s="392" t="s">
        <v>2039</v>
      </c>
      <c r="C142" s="393">
        <v>39178</v>
      </c>
      <c r="D142" s="394">
        <v>646.6</v>
      </c>
    </row>
    <row r="143" spans="1:4" ht="15.75">
      <c r="A143" s="207">
        <v>141</v>
      </c>
      <c r="B143" s="392" t="s">
        <v>2039</v>
      </c>
      <c r="C143" s="393">
        <v>39178</v>
      </c>
      <c r="D143" s="394">
        <v>646.6</v>
      </c>
    </row>
    <row r="144" spans="1:4" ht="15.75">
      <c r="A144" s="207">
        <v>142</v>
      </c>
      <c r="B144" s="392" t="s">
        <v>2039</v>
      </c>
      <c r="C144" s="393">
        <v>39178</v>
      </c>
      <c r="D144" s="394">
        <v>646.6</v>
      </c>
    </row>
    <row r="145" spans="1:4" ht="15.75">
      <c r="A145" s="207">
        <v>143</v>
      </c>
      <c r="B145" s="392" t="s">
        <v>2039</v>
      </c>
      <c r="C145" s="393">
        <v>39178</v>
      </c>
      <c r="D145" s="394">
        <v>646.6</v>
      </c>
    </row>
    <row r="146" spans="1:4" ht="15.75">
      <c r="A146" s="207">
        <v>144</v>
      </c>
      <c r="B146" s="392" t="s">
        <v>2039</v>
      </c>
      <c r="C146" s="393">
        <v>39178</v>
      </c>
      <c r="D146" s="394">
        <v>646.6</v>
      </c>
    </row>
    <row r="147" spans="1:4" ht="15.75">
      <c r="A147" s="207">
        <v>145</v>
      </c>
      <c r="B147" s="392" t="s">
        <v>2040</v>
      </c>
      <c r="C147" s="393">
        <v>39178</v>
      </c>
      <c r="D147" s="394">
        <v>646.6</v>
      </c>
    </row>
    <row r="148" spans="1:4" ht="15.75">
      <c r="A148" s="207">
        <v>146</v>
      </c>
      <c r="B148" s="392" t="s">
        <v>2041</v>
      </c>
      <c r="C148" s="393">
        <v>39178</v>
      </c>
      <c r="D148" s="394">
        <v>1842.2</v>
      </c>
    </row>
    <row r="149" spans="1:4" ht="15.75">
      <c r="A149" s="207">
        <v>147</v>
      </c>
      <c r="B149" s="392" t="s">
        <v>2041</v>
      </c>
      <c r="C149" s="393">
        <v>39178</v>
      </c>
      <c r="D149" s="394">
        <v>1842.6</v>
      </c>
    </row>
    <row r="150" spans="1:4" ht="15.75">
      <c r="A150" s="207">
        <v>148</v>
      </c>
      <c r="B150" s="392" t="s">
        <v>2041</v>
      </c>
      <c r="C150" s="393">
        <v>39178</v>
      </c>
      <c r="D150" s="394">
        <v>1844.2</v>
      </c>
    </row>
    <row r="151" spans="1:4" ht="15.75">
      <c r="A151" s="207">
        <v>149</v>
      </c>
      <c r="B151" s="392" t="s">
        <v>2041</v>
      </c>
      <c r="C151" s="393">
        <v>39178</v>
      </c>
      <c r="D151" s="394">
        <v>1622.6</v>
      </c>
    </row>
    <row r="152" spans="1:4" ht="15.75">
      <c r="A152" s="207">
        <v>150</v>
      </c>
      <c r="B152" s="392" t="s">
        <v>683</v>
      </c>
      <c r="C152" s="393">
        <v>39178</v>
      </c>
      <c r="D152" s="394">
        <v>1622.6</v>
      </c>
    </row>
    <row r="153" spans="1:4" ht="15.75">
      <c r="A153" s="207">
        <v>151</v>
      </c>
      <c r="B153" s="392" t="s">
        <v>683</v>
      </c>
      <c r="C153" s="393">
        <v>39178</v>
      </c>
      <c r="D153" s="394">
        <v>1622.6</v>
      </c>
    </row>
    <row r="154" spans="1:4" ht="15.75">
      <c r="A154" s="207">
        <v>152</v>
      </c>
      <c r="B154" s="392" t="s">
        <v>683</v>
      </c>
      <c r="C154" s="393">
        <v>39178</v>
      </c>
      <c r="D154" s="394">
        <v>1622.6</v>
      </c>
    </row>
    <row r="155" spans="1:4" ht="15.75">
      <c r="A155" s="207">
        <v>153</v>
      </c>
      <c r="B155" s="392" t="s">
        <v>683</v>
      </c>
      <c r="C155" s="393">
        <v>39178</v>
      </c>
      <c r="D155" s="394">
        <v>1622.6</v>
      </c>
    </row>
    <row r="156" spans="1:4" ht="15.75">
      <c r="A156" s="207">
        <v>154</v>
      </c>
      <c r="B156" s="392" t="s">
        <v>683</v>
      </c>
      <c r="C156" s="393">
        <v>39178</v>
      </c>
      <c r="D156" s="394">
        <v>1622.6</v>
      </c>
    </row>
    <row r="157" spans="1:4" ht="15.75">
      <c r="A157" s="207">
        <v>155</v>
      </c>
      <c r="B157" s="392" t="s">
        <v>683</v>
      </c>
      <c r="C157" s="393">
        <v>39178</v>
      </c>
      <c r="D157" s="394">
        <v>1622.6</v>
      </c>
    </row>
    <row r="158" spans="1:4" ht="15.75">
      <c r="A158" s="207">
        <v>156</v>
      </c>
      <c r="B158" s="392" t="s">
        <v>683</v>
      </c>
      <c r="C158" s="393">
        <v>39178</v>
      </c>
      <c r="D158" s="394">
        <v>1622.8</v>
      </c>
    </row>
    <row r="159" spans="1:4" ht="15.75">
      <c r="A159" s="207">
        <v>157</v>
      </c>
      <c r="B159" s="392" t="s">
        <v>683</v>
      </c>
      <c r="C159" s="393">
        <v>39178</v>
      </c>
      <c r="D159" s="394">
        <v>1622.6</v>
      </c>
    </row>
    <row r="160" spans="1:4" ht="15.75">
      <c r="A160" s="207">
        <v>158</v>
      </c>
      <c r="B160" s="392" t="s">
        <v>683</v>
      </c>
      <c r="C160" s="393">
        <v>39178</v>
      </c>
      <c r="D160" s="394">
        <v>1627.6</v>
      </c>
    </row>
    <row r="161" spans="1:4" ht="15.75">
      <c r="A161" s="207">
        <v>159</v>
      </c>
      <c r="B161" s="392" t="s">
        <v>683</v>
      </c>
      <c r="C161" s="393">
        <v>39178</v>
      </c>
      <c r="D161" s="394">
        <v>1622.6</v>
      </c>
    </row>
    <row r="162" spans="1:4" ht="15.75">
      <c r="A162" s="207">
        <v>160</v>
      </c>
      <c r="B162" s="392" t="s">
        <v>683</v>
      </c>
      <c r="C162" s="393">
        <v>39178</v>
      </c>
      <c r="D162" s="394">
        <v>1622.6</v>
      </c>
    </row>
    <row r="163" spans="1:4" ht="15.75">
      <c r="A163" s="207">
        <v>161</v>
      </c>
      <c r="B163" s="392" t="s">
        <v>2042</v>
      </c>
      <c r="C163" s="393">
        <v>39178</v>
      </c>
      <c r="D163" s="394">
        <v>4392</v>
      </c>
    </row>
    <row r="164" spans="1:4" ht="15.75">
      <c r="A164" s="207">
        <v>162</v>
      </c>
      <c r="B164" s="392" t="s">
        <v>2042</v>
      </c>
      <c r="C164" s="393">
        <v>39178</v>
      </c>
      <c r="D164" s="394">
        <v>4392</v>
      </c>
    </row>
    <row r="165" spans="1:4" ht="15.75">
      <c r="A165" s="207">
        <v>163</v>
      </c>
      <c r="B165" s="392" t="s">
        <v>2043</v>
      </c>
      <c r="C165" s="393">
        <v>39178</v>
      </c>
      <c r="D165" s="394">
        <v>1616.5</v>
      </c>
    </row>
    <row r="166" spans="1:4" ht="15.75">
      <c r="A166" s="207">
        <v>164</v>
      </c>
      <c r="B166" s="392" t="s">
        <v>2043</v>
      </c>
      <c r="C166" s="393">
        <v>39178</v>
      </c>
      <c r="D166" s="394">
        <v>1616.5</v>
      </c>
    </row>
    <row r="167" spans="1:4" ht="15.75">
      <c r="A167" s="207">
        <v>165</v>
      </c>
      <c r="B167" s="392" t="s">
        <v>2043</v>
      </c>
      <c r="C167" s="393">
        <v>39178</v>
      </c>
      <c r="D167" s="394">
        <v>1616.5</v>
      </c>
    </row>
    <row r="168" spans="1:4" ht="15.75">
      <c r="A168" s="207">
        <v>166</v>
      </c>
      <c r="B168" s="392" t="s">
        <v>2044</v>
      </c>
      <c r="C168" s="393">
        <v>39178</v>
      </c>
      <c r="D168" s="394">
        <v>1451.8</v>
      </c>
    </row>
    <row r="169" spans="1:4" ht="15.75">
      <c r="A169" s="207">
        <v>167</v>
      </c>
      <c r="B169" s="392" t="s">
        <v>2044</v>
      </c>
      <c r="C169" s="393">
        <v>39178</v>
      </c>
      <c r="D169" s="394">
        <v>1451.8</v>
      </c>
    </row>
    <row r="170" spans="1:4" ht="15.75">
      <c r="A170" s="207">
        <v>168</v>
      </c>
      <c r="B170" s="392" t="s">
        <v>2045</v>
      </c>
      <c r="C170" s="393">
        <v>39178</v>
      </c>
      <c r="D170" s="394">
        <v>1854.4</v>
      </c>
    </row>
    <row r="171" spans="1:4" ht="15.75">
      <c r="A171" s="207">
        <v>169</v>
      </c>
      <c r="B171" s="392" t="s">
        <v>2045</v>
      </c>
      <c r="C171" s="393">
        <v>39178</v>
      </c>
      <c r="D171" s="394">
        <v>1854.4</v>
      </c>
    </row>
    <row r="172" spans="1:4" ht="15.75">
      <c r="A172" s="207">
        <v>170</v>
      </c>
      <c r="B172" s="392" t="s">
        <v>2046</v>
      </c>
      <c r="C172" s="393">
        <v>39272</v>
      </c>
      <c r="D172" s="394">
        <v>741.76</v>
      </c>
    </row>
    <row r="173" spans="1:4" ht="15.75">
      <c r="A173" s="207">
        <v>171</v>
      </c>
      <c r="B173" s="392" t="s">
        <v>2046</v>
      </c>
      <c r="C173" s="393">
        <v>39272</v>
      </c>
      <c r="D173" s="394">
        <v>741.76</v>
      </c>
    </row>
    <row r="174" spans="1:4" ht="15.75">
      <c r="A174" s="207">
        <v>172</v>
      </c>
      <c r="B174" s="392" t="s">
        <v>2047</v>
      </c>
      <c r="C174" s="393">
        <v>39272</v>
      </c>
      <c r="D174" s="394">
        <v>961.36</v>
      </c>
    </row>
    <row r="175" spans="1:4" ht="15.75">
      <c r="A175" s="207">
        <v>173</v>
      </c>
      <c r="B175" s="392" t="s">
        <v>2047</v>
      </c>
      <c r="C175" s="393">
        <v>39272</v>
      </c>
      <c r="D175" s="394">
        <v>961.36</v>
      </c>
    </row>
    <row r="176" spans="1:4" ht="15.75">
      <c r="A176" s="207">
        <v>174</v>
      </c>
      <c r="B176" s="392" t="s">
        <v>2047</v>
      </c>
      <c r="C176" s="393">
        <v>39272</v>
      </c>
      <c r="D176" s="394">
        <v>961.36</v>
      </c>
    </row>
    <row r="177" spans="1:4" ht="15.75">
      <c r="A177" s="207">
        <v>175</v>
      </c>
      <c r="B177" s="392" t="s">
        <v>2047</v>
      </c>
      <c r="C177" s="393">
        <v>39272</v>
      </c>
      <c r="D177" s="394">
        <v>961.36</v>
      </c>
    </row>
    <row r="178" spans="1:4" ht="15.75">
      <c r="A178" s="207">
        <v>176</v>
      </c>
      <c r="B178" s="392" t="s">
        <v>2047</v>
      </c>
      <c r="C178" s="393">
        <v>39272</v>
      </c>
      <c r="D178" s="394">
        <v>961.36</v>
      </c>
    </row>
    <row r="179" spans="1:4" ht="15.75">
      <c r="A179" s="207">
        <v>177</v>
      </c>
      <c r="B179" s="392" t="s">
        <v>2048</v>
      </c>
      <c r="C179" s="393">
        <v>39272</v>
      </c>
      <c r="D179" s="394">
        <v>933.3</v>
      </c>
    </row>
    <row r="180" spans="1:4" ht="15.75">
      <c r="A180" s="207">
        <v>178</v>
      </c>
      <c r="B180" s="392" t="s">
        <v>2049</v>
      </c>
      <c r="C180" s="393">
        <v>39272</v>
      </c>
      <c r="D180" s="394">
        <v>628.3</v>
      </c>
    </row>
    <row r="181" spans="1:4" ht="15.75">
      <c r="A181" s="207">
        <v>179</v>
      </c>
      <c r="B181" s="392" t="s">
        <v>2049</v>
      </c>
      <c r="C181" s="393">
        <v>39272</v>
      </c>
      <c r="D181" s="394">
        <v>628.3</v>
      </c>
    </row>
    <row r="182" spans="1:4" ht="15.75">
      <c r="A182" s="207">
        <v>180</v>
      </c>
      <c r="B182" s="392" t="s">
        <v>2049</v>
      </c>
      <c r="C182" s="393">
        <v>39272</v>
      </c>
      <c r="D182" s="394">
        <v>628.3</v>
      </c>
    </row>
    <row r="183" spans="1:4" ht="15.75">
      <c r="A183" s="207">
        <v>181</v>
      </c>
      <c r="B183" s="392" t="s">
        <v>2049</v>
      </c>
      <c r="C183" s="393">
        <v>39272</v>
      </c>
      <c r="D183" s="394">
        <v>628.3</v>
      </c>
    </row>
    <row r="184" spans="1:4" ht="15.75">
      <c r="A184" s="207">
        <v>182</v>
      </c>
      <c r="B184" s="392" t="s">
        <v>2049</v>
      </c>
      <c r="C184" s="393">
        <v>39272</v>
      </c>
      <c r="D184" s="394">
        <v>628.3</v>
      </c>
    </row>
    <row r="185" spans="1:4" ht="15.75">
      <c r="A185" s="207">
        <v>183</v>
      </c>
      <c r="B185" s="392" t="s">
        <v>2049</v>
      </c>
      <c r="C185" s="393">
        <v>39272</v>
      </c>
      <c r="D185" s="394">
        <v>628.3</v>
      </c>
    </row>
    <row r="186" spans="1:4" ht="15.75">
      <c r="A186" s="207">
        <v>184</v>
      </c>
      <c r="B186" s="392" t="s">
        <v>2049</v>
      </c>
      <c r="C186" s="393">
        <v>39272</v>
      </c>
      <c r="D186" s="394">
        <v>628.3</v>
      </c>
    </row>
    <row r="187" spans="1:4" ht="15.75">
      <c r="A187" s="207">
        <v>185</v>
      </c>
      <c r="B187" s="392" t="s">
        <v>2049</v>
      </c>
      <c r="C187" s="393">
        <v>39272</v>
      </c>
      <c r="D187" s="394">
        <v>628.3</v>
      </c>
    </row>
    <row r="188" spans="1:4" ht="15.75">
      <c r="A188" s="207">
        <v>186</v>
      </c>
      <c r="B188" s="392" t="s">
        <v>2050</v>
      </c>
      <c r="C188" s="393">
        <v>39272</v>
      </c>
      <c r="D188" s="394">
        <v>317.2</v>
      </c>
    </row>
    <row r="189" spans="1:4" ht="15.75">
      <c r="A189" s="207">
        <v>187</v>
      </c>
      <c r="B189" s="392" t="s">
        <v>2051</v>
      </c>
      <c r="C189" s="393">
        <v>39272</v>
      </c>
      <c r="D189" s="394">
        <v>1510.36</v>
      </c>
    </row>
    <row r="190" spans="1:4" ht="15.75">
      <c r="A190" s="207">
        <v>188</v>
      </c>
      <c r="B190" s="392" t="s">
        <v>2051</v>
      </c>
      <c r="C190" s="393">
        <v>39272</v>
      </c>
      <c r="D190" s="394">
        <v>1510.36</v>
      </c>
    </row>
    <row r="191" spans="1:4" ht="15.75">
      <c r="A191" s="207">
        <v>189</v>
      </c>
      <c r="B191" s="392" t="s">
        <v>2052</v>
      </c>
      <c r="C191" s="393">
        <v>39272</v>
      </c>
      <c r="D191" s="394">
        <v>1510.36</v>
      </c>
    </row>
    <row r="192" spans="1:4" ht="15.75">
      <c r="A192" s="207">
        <v>190</v>
      </c>
      <c r="B192" s="392" t="s">
        <v>2051</v>
      </c>
      <c r="C192" s="393">
        <v>39272</v>
      </c>
      <c r="D192" s="394">
        <v>1510.36</v>
      </c>
    </row>
    <row r="193" spans="1:4" ht="15.75">
      <c r="A193" s="207">
        <v>191</v>
      </c>
      <c r="B193" s="392" t="s">
        <v>2051</v>
      </c>
      <c r="C193" s="393">
        <v>39272</v>
      </c>
      <c r="D193" s="394">
        <v>1510.36</v>
      </c>
    </row>
    <row r="194" spans="1:4" ht="15.75">
      <c r="A194" s="207">
        <v>192</v>
      </c>
      <c r="B194" s="392" t="s">
        <v>2053</v>
      </c>
      <c r="C194" s="393">
        <v>39272</v>
      </c>
      <c r="D194" s="394">
        <v>2797.46</v>
      </c>
    </row>
    <row r="195" spans="1:4" ht="15.75">
      <c r="A195" s="207">
        <v>193</v>
      </c>
      <c r="B195" s="392" t="s">
        <v>2054</v>
      </c>
      <c r="C195" s="393">
        <v>39272</v>
      </c>
      <c r="D195" s="394">
        <v>1274.26</v>
      </c>
    </row>
    <row r="196" spans="1:4" ht="15.75">
      <c r="A196" s="207">
        <v>194</v>
      </c>
      <c r="B196" s="392" t="s">
        <v>2055</v>
      </c>
      <c r="C196" s="393">
        <v>39272</v>
      </c>
      <c r="D196" s="394">
        <v>1274.27</v>
      </c>
    </row>
    <row r="197" spans="1:4" ht="15.75">
      <c r="A197" s="207">
        <v>195</v>
      </c>
      <c r="B197" s="392" t="s">
        <v>2053</v>
      </c>
      <c r="C197" s="393">
        <v>39272</v>
      </c>
      <c r="D197" s="394">
        <v>2327.76</v>
      </c>
    </row>
    <row r="198" spans="1:4" ht="15.75">
      <c r="A198" s="207">
        <v>196</v>
      </c>
      <c r="B198" s="392" t="s">
        <v>2056</v>
      </c>
      <c r="C198" s="393">
        <v>39272</v>
      </c>
      <c r="D198" s="394">
        <v>3330.6</v>
      </c>
    </row>
    <row r="199" spans="1:4" ht="30">
      <c r="A199" s="207">
        <v>197</v>
      </c>
      <c r="B199" s="189" t="s">
        <v>1990</v>
      </c>
      <c r="C199" s="198" t="s">
        <v>2057</v>
      </c>
      <c r="D199" s="199">
        <v>4600</v>
      </c>
    </row>
    <row r="200" spans="1:4" ht="30">
      <c r="A200" s="207">
        <v>198</v>
      </c>
      <c r="B200" s="264" t="s">
        <v>1130</v>
      </c>
      <c r="C200" s="198" t="s">
        <v>2058</v>
      </c>
      <c r="D200" s="199">
        <v>5421</v>
      </c>
    </row>
    <row r="201" spans="1:4" ht="15.75">
      <c r="A201" s="207">
        <v>199</v>
      </c>
      <c r="B201" s="391" t="s">
        <v>1131</v>
      </c>
      <c r="C201" s="395" t="s">
        <v>2059</v>
      </c>
      <c r="D201" s="199">
        <v>4399</v>
      </c>
    </row>
    <row r="202" spans="1:4" ht="15.75">
      <c r="A202" s="207">
        <v>200</v>
      </c>
      <c r="B202" s="392" t="s">
        <v>691</v>
      </c>
      <c r="C202" s="393">
        <v>39735</v>
      </c>
      <c r="D202" s="394">
        <v>3733.2</v>
      </c>
    </row>
    <row r="203" spans="1:4" ht="15.75">
      <c r="A203" s="207">
        <v>201</v>
      </c>
      <c r="B203" s="392" t="s">
        <v>691</v>
      </c>
      <c r="C203" s="393">
        <v>39735</v>
      </c>
      <c r="D203" s="394">
        <v>3733.2</v>
      </c>
    </row>
    <row r="204" spans="1:4" ht="15.75">
      <c r="A204" s="207">
        <v>202</v>
      </c>
      <c r="B204" s="392" t="s">
        <v>691</v>
      </c>
      <c r="C204" s="393">
        <v>39735</v>
      </c>
      <c r="D204" s="394">
        <v>3733.2</v>
      </c>
    </row>
    <row r="205" spans="1:4" ht="15.75">
      <c r="A205" s="207">
        <v>203</v>
      </c>
      <c r="B205" s="392" t="s">
        <v>691</v>
      </c>
      <c r="C205" s="393">
        <v>39735</v>
      </c>
      <c r="D205" s="394">
        <v>3733.2</v>
      </c>
    </row>
    <row r="206" spans="1:4" ht="15.75">
      <c r="A206" s="207"/>
      <c r="B206" s="189"/>
      <c r="C206" s="198"/>
      <c r="D206" s="199"/>
    </row>
    <row r="207" spans="1:4" ht="15.75">
      <c r="A207" s="207"/>
      <c r="B207" s="189"/>
      <c r="C207" s="198"/>
      <c r="D207" s="199"/>
    </row>
    <row r="208" spans="1:4" ht="15.75">
      <c r="A208" s="197"/>
      <c r="B208" s="396"/>
      <c r="C208" s="397" t="s">
        <v>664</v>
      </c>
      <c r="D208" s="398">
        <f>SUM(D3:D207)</f>
        <v>490820.09999999887</v>
      </c>
    </row>
    <row r="209" spans="1:4" ht="15.75">
      <c r="A209" s="399"/>
      <c r="B209" s="399"/>
      <c r="C209" s="399"/>
      <c r="D209" s="400"/>
    </row>
    <row r="210" spans="1:4" ht="16.5" thickBot="1">
      <c r="A210" s="758"/>
      <c r="B210" s="759"/>
      <c r="C210" s="759"/>
      <c r="D210" s="760"/>
    </row>
    <row r="211" spans="1:4" ht="39" thickBot="1">
      <c r="A211" s="401" t="s">
        <v>1606</v>
      </c>
      <c r="B211" s="401" t="s">
        <v>665</v>
      </c>
      <c r="C211" s="401" t="s">
        <v>193</v>
      </c>
      <c r="D211" s="402" t="s">
        <v>194</v>
      </c>
    </row>
    <row r="212" spans="1:4" ht="15.75">
      <c r="A212" s="204">
        <v>1</v>
      </c>
      <c r="B212" s="403" t="s">
        <v>1132</v>
      </c>
      <c r="C212" s="404" t="s">
        <v>666</v>
      </c>
      <c r="D212" s="405">
        <v>1673</v>
      </c>
    </row>
    <row r="213" spans="1:4" ht="15.75">
      <c r="A213" s="204">
        <v>2</v>
      </c>
      <c r="B213" s="403" t="s">
        <v>1133</v>
      </c>
      <c r="C213" s="404" t="s">
        <v>666</v>
      </c>
      <c r="D213" s="405">
        <v>1022</v>
      </c>
    </row>
    <row r="214" spans="1:4" ht="15.75">
      <c r="A214" s="204">
        <v>3</v>
      </c>
      <c r="B214" s="403" t="s">
        <v>1134</v>
      </c>
      <c r="C214" s="404" t="s">
        <v>666</v>
      </c>
      <c r="D214" s="405">
        <v>749</v>
      </c>
    </row>
    <row r="215" spans="1:4" ht="15.75">
      <c r="A215" s="204">
        <v>4</v>
      </c>
      <c r="B215" s="403" t="s">
        <v>1134</v>
      </c>
      <c r="C215" s="404" t="s">
        <v>666</v>
      </c>
      <c r="D215" s="405">
        <v>749</v>
      </c>
    </row>
    <row r="216" spans="1:4" ht="15.75">
      <c r="A216" s="204">
        <v>5</v>
      </c>
      <c r="B216" s="403" t="s">
        <v>1135</v>
      </c>
      <c r="C216" s="404" t="s">
        <v>666</v>
      </c>
      <c r="D216" s="405">
        <v>743</v>
      </c>
    </row>
    <row r="217" spans="1:4" ht="15.75">
      <c r="A217" s="204">
        <v>6</v>
      </c>
      <c r="B217" s="403" t="s">
        <v>1136</v>
      </c>
      <c r="C217" s="404" t="s">
        <v>666</v>
      </c>
      <c r="D217" s="405">
        <v>1301</v>
      </c>
    </row>
    <row r="218" spans="1:4" ht="15.75">
      <c r="A218" s="204">
        <v>7</v>
      </c>
      <c r="B218" s="403" t="s">
        <v>1136</v>
      </c>
      <c r="C218" s="404" t="s">
        <v>666</v>
      </c>
      <c r="D218" s="405">
        <v>1301</v>
      </c>
    </row>
    <row r="219" spans="1:4" ht="15.75">
      <c r="A219" s="204">
        <v>8</v>
      </c>
      <c r="B219" s="189" t="s">
        <v>2060</v>
      </c>
      <c r="C219" s="207" t="s">
        <v>2061</v>
      </c>
      <c r="D219" s="227">
        <v>1456</v>
      </c>
    </row>
    <row r="220" spans="1:4" ht="15.75">
      <c r="A220" s="204">
        <v>9</v>
      </c>
      <c r="B220" s="189" t="s">
        <v>201</v>
      </c>
      <c r="C220" s="207" t="s">
        <v>667</v>
      </c>
      <c r="D220" s="227">
        <v>1199</v>
      </c>
    </row>
    <row r="221" spans="1:4" ht="15.75">
      <c r="A221" s="204">
        <v>10</v>
      </c>
      <c r="B221" s="189" t="s">
        <v>2062</v>
      </c>
      <c r="C221" s="207" t="s">
        <v>2063</v>
      </c>
      <c r="D221" s="199">
        <v>1092.22</v>
      </c>
    </row>
    <row r="222" spans="1:4" ht="15.75">
      <c r="A222" s="204">
        <v>11</v>
      </c>
      <c r="B222" s="189" t="s">
        <v>668</v>
      </c>
      <c r="C222" s="207" t="s">
        <v>197</v>
      </c>
      <c r="D222" s="199">
        <v>1390</v>
      </c>
    </row>
    <row r="223" spans="1:4" ht="15.75">
      <c r="A223" s="204">
        <v>12</v>
      </c>
      <c r="B223" s="189" t="s">
        <v>669</v>
      </c>
      <c r="C223" s="207" t="s">
        <v>670</v>
      </c>
      <c r="D223" s="199">
        <v>1686</v>
      </c>
    </row>
    <row r="224" spans="1:4" ht="15.75">
      <c r="A224" s="204">
        <v>13</v>
      </c>
      <c r="B224" s="189" t="s">
        <v>671</v>
      </c>
      <c r="C224" s="207" t="s">
        <v>672</v>
      </c>
      <c r="D224" s="199">
        <v>1523.78</v>
      </c>
    </row>
    <row r="225" spans="1:4" ht="30">
      <c r="A225" s="204">
        <v>14</v>
      </c>
      <c r="B225" s="189" t="s">
        <v>1138</v>
      </c>
      <c r="C225" s="207" t="s">
        <v>197</v>
      </c>
      <c r="D225" s="199">
        <v>1445</v>
      </c>
    </row>
    <row r="226" spans="1:4" ht="30">
      <c r="A226" s="204">
        <v>15</v>
      </c>
      <c r="B226" s="189" t="s">
        <v>1138</v>
      </c>
      <c r="C226" s="207" t="s">
        <v>197</v>
      </c>
      <c r="D226" s="199">
        <v>1445</v>
      </c>
    </row>
    <row r="227" spans="1:4" ht="15.75">
      <c r="A227" s="204">
        <v>16</v>
      </c>
      <c r="B227" s="403" t="s">
        <v>1139</v>
      </c>
      <c r="C227" s="404" t="s">
        <v>197</v>
      </c>
      <c r="D227" s="405">
        <v>1240</v>
      </c>
    </row>
    <row r="228" spans="1:4" ht="15.75">
      <c r="A228" s="204">
        <v>17</v>
      </c>
      <c r="B228" s="403" t="s">
        <v>1139</v>
      </c>
      <c r="C228" s="404" t="s">
        <v>197</v>
      </c>
      <c r="D228" s="405">
        <v>1240</v>
      </c>
    </row>
    <row r="229" spans="1:4" ht="15.75">
      <c r="A229" s="204">
        <v>18</v>
      </c>
      <c r="B229" s="189" t="s">
        <v>201</v>
      </c>
      <c r="C229" s="207" t="s">
        <v>660</v>
      </c>
      <c r="D229" s="199">
        <v>2500</v>
      </c>
    </row>
    <row r="230" spans="1:4" ht="30">
      <c r="A230" s="204">
        <v>19</v>
      </c>
      <c r="B230" s="189" t="s">
        <v>1137</v>
      </c>
      <c r="C230" s="207" t="s">
        <v>198</v>
      </c>
      <c r="D230" s="199">
        <v>1999.99</v>
      </c>
    </row>
    <row r="231" spans="1:4" ht="15.75">
      <c r="A231" s="204">
        <v>20</v>
      </c>
      <c r="B231" s="189" t="s">
        <v>674</v>
      </c>
      <c r="C231" s="207" t="s">
        <v>675</v>
      </c>
      <c r="D231" s="199">
        <v>2575.42</v>
      </c>
    </row>
    <row r="232" spans="1:4" ht="15.75">
      <c r="A232" s="204">
        <v>21</v>
      </c>
      <c r="B232" s="189" t="s">
        <v>676</v>
      </c>
      <c r="C232" s="207" t="s">
        <v>677</v>
      </c>
      <c r="D232" s="199">
        <v>1548</v>
      </c>
    </row>
    <row r="233" spans="1:4" ht="30">
      <c r="A233" s="204">
        <v>22</v>
      </c>
      <c r="B233" s="189" t="s">
        <v>1140</v>
      </c>
      <c r="C233" s="207" t="s">
        <v>199</v>
      </c>
      <c r="D233" s="199">
        <v>1200</v>
      </c>
    </row>
    <row r="234" spans="1:4" ht="25.5">
      <c r="A234" s="204">
        <v>23</v>
      </c>
      <c r="B234" s="223" t="s">
        <v>218</v>
      </c>
      <c r="C234" s="207" t="s">
        <v>196</v>
      </c>
      <c r="D234" s="199">
        <v>2596.77</v>
      </c>
    </row>
    <row r="235" spans="1:4" ht="30">
      <c r="A235" s="204">
        <v>24</v>
      </c>
      <c r="B235" s="264" t="s">
        <v>219</v>
      </c>
      <c r="C235" s="207" t="s">
        <v>196</v>
      </c>
      <c r="D235" s="199">
        <v>1799</v>
      </c>
    </row>
    <row r="236" spans="1:4" ht="15.75">
      <c r="A236" s="204">
        <v>25</v>
      </c>
      <c r="B236" s="189" t="s">
        <v>202</v>
      </c>
      <c r="C236" s="207" t="s">
        <v>689</v>
      </c>
      <c r="D236" s="199">
        <v>2800</v>
      </c>
    </row>
    <row r="237" spans="1:4" ht="15.75">
      <c r="A237" s="204">
        <v>26</v>
      </c>
      <c r="B237" s="189" t="s">
        <v>2064</v>
      </c>
      <c r="C237" s="207" t="s">
        <v>690</v>
      </c>
      <c r="D237" s="199">
        <v>2318</v>
      </c>
    </row>
    <row r="238" spans="1:4" ht="15.75">
      <c r="A238" s="204">
        <v>27</v>
      </c>
      <c r="B238" s="189" t="s">
        <v>679</v>
      </c>
      <c r="C238" s="207" t="s">
        <v>678</v>
      </c>
      <c r="D238" s="199">
        <v>697.84</v>
      </c>
    </row>
    <row r="239" spans="1:4" ht="15.75">
      <c r="A239" s="204">
        <v>28</v>
      </c>
      <c r="B239" s="189" t="s">
        <v>680</v>
      </c>
      <c r="C239" s="207" t="s">
        <v>678</v>
      </c>
      <c r="D239" s="199">
        <v>1708</v>
      </c>
    </row>
    <row r="240" spans="1:4" ht="30">
      <c r="A240" s="204">
        <v>29</v>
      </c>
      <c r="B240" s="189" t="s">
        <v>692</v>
      </c>
      <c r="C240" s="207" t="s">
        <v>678</v>
      </c>
      <c r="D240" s="199">
        <v>1329.8</v>
      </c>
    </row>
    <row r="241" spans="1:4" ht="30">
      <c r="A241" s="204">
        <v>30</v>
      </c>
      <c r="B241" s="189" t="s">
        <v>2065</v>
      </c>
      <c r="C241" s="207" t="s">
        <v>682</v>
      </c>
      <c r="D241" s="199">
        <v>1122.4</v>
      </c>
    </row>
    <row r="242" spans="1:4" ht="15.75">
      <c r="A242" s="204">
        <v>31</v>
      </c>
      <c r="B242" s="189" t="s">
        <v>681</v>
      </c>
      <c r="C242" s="207" t="s">
        <v>682</v>
      </c>
      <c r="D242" s="199">
        <v>1122.4</v>
      </c>
    </row>
    <row r="243" spans="1:4" ht="15.75">
      <c r="A243" s="204">
        <v>32</v>
      </c>
      <c r="B243" s="189" t="s">
        <v>681</v>
      </c>
      <c r="C243" s="207" t="s">
        <v>682</v>
      </c>
      <c r="D243" s="199">
        <v>1122.4</v>
      </c>
    </row>
    <row r="244" spans="1:4" ht="30">
      <c r="A244" s="204">
        <v>33</v>
      </c>
      <c r="B244" s="189" t="s">
        <v>220</v>
      </c>
      <c r="C244" s="207" t="s">
        <v>221</v>
      </c>
      <c r="D244" s="199">
        <v>638.37</v>
      </c>
    </row>
    <row r="245" spans="1:4" ht="30">
      <c r="A245" s="204">
        <v>34</v>
      </c>
      <c r="B245" s="189" t="s">
        <v>222</v>
      </c>
      <c r="C245" s="207" t="s">
        <v>221</v>
      </c>
      <c r="D245" s="199">
        <v>638.37</v>
      </c>
    </row>
    <row r="246" spans="1:4" ht="30">
      <c r="A246" s="204">
        <v>35</v>
      </c>
      <c r="B246" s="189" t="s">
        <v>223</v>
      </c>
      <c r="C246" s="207" t="s">
        <v>221</v>
      </c>
      <c r="D246" s="199">
        <v>662.67</v>
      </c>
    </row>
    <row r="247" spans="1:4" ht="25.5">
      <c r="A247" s="204">
        <v>36</v>
      </c>
      <c r="B247" s="223" t="s">
        <v>2066</v>
      </c>
      <c r="C247" s="207" t="s">
        <v>221</v>
      </c>
      <c r="D247" s="199">
        <v>2372.67</v>
      </c>
    </row>
    <row r="248" spans="1:4" ht="30">
      <c r="A248" s="204">
        <v>37</v>
      </c>
      <c r="B248" s="189" t="s">
        <v>2067</v>
      </c>
      <c r="C248" s="207" t="s">
        <v>221</v>
      </c>
      <c r="D248" s="199">
        <v>1500.6</v>
      </c>
    </row>
    <row r="249" spans="1:4" ht="15.75">
      <c r="A249" s="204">
        <v>38</v>
      </c>
      <c r="B249" s="189" t="s">
        <v>224</v>
      </c>
      <c r="C249" s="207" t="s">
        <v>550</v>
      </c>
      <c r="D249" s="199">
        <v>2644.5</v>
      </c>
    </row>
    <row r="250" spans="1:4" ht="15.75">
      <c r="A250" s="204">
        <v>39</v>
      </c>
      <c r="B250" s="189" t="s">
        <v>2068</v>
      </c>
      <c r="C250" s="207" t="s">
        <v>2069</v>
      </c>
      <c r="D250" s="199">
        <v>800</v>
      </c>
    </row>
    <row r="251" spans="1:4" ht="15.75">
      <c r="A251" s="197"/>
      <c r="B251" s="239"/>
      <c r="C251" s="239" t="s">
        <v>664</v>
      </c>
      <c r="D251" s="270">
        <f>SUM(D212:D250)</f>
        <v>56952.200000000004</v>
      </c>
    </row>
    <row r="252" spans="1:4" ht="15.75">
      <c r="A252" s="244"/>
      <c r="B252" s="244"/>
      <c r="C252" s="244"/>
      <c r="D252" s="346"/>
    </row>
    <row r="253" spans="1:4" ht="16.5" thickBot="1">
      <c r="A253" s="31"/>
      <c r="B253" s="31"/>
      <c r="C253" s="31"/>
      <c r="D253" s="131"/>
    </row>
    <row r="254" spans="1:4" ht="19.5" thickBot="1">
      <c r="A254" s="31"/>
      <c r="B254" s="31"/>
      <c r="C254" s="406" t="s">
        <v>911</v>
      </c>
      <c r="D254" s="407">
        <f>SUM(D208,D251)</f>
        <v>547772.2999999989</v>
      </c>
    </row>
    <row r="256" spans="2:3" ht="16.5" thickBot="1">
      <c r="B256" s="408" t="s">
        <v>2200</v>
      </c>
      <c r="C256" s="408" t="s">
        <v>2468</v>
      </c>
    </row>
    <row r="257" spans="1:5" ht="31.5" customHeight="1" thickBot="1">
      <c r="A257" s="409" t="s">
        <v>2071</v>
      </c>
      <c r="B257" s="409" t="s">
        <v>404</v>
      </c>
      <c r="C257" s="410" t="s">
        <v>2072</v>
      </c>
      <c r="D257" s="761" t="s">
        <v>2073</v>
      </c>
      <c r="E257" s="762"/>
    </row>
    <row r="258" spans="1:5" ht="32.25" thickBot="1">
      <c r="A258" s="411" t="s">
        <v>2074</v>
      </c>
      <c r="B258" s="411" t="s">
        <v>2075</v>
      </c>
      <c r="C258" s="412">
        <v>1280612.25</v>
      </c>
      <c r="D258" s="756" t="s">
        <v>2076</v>
      </c>
      <c r="E258" s="757"/>
    </row>
    <row r="259" spans="1:5" ht="32.25" thickBot="1">
      <c r="A259" s="411" t="s">
        <v>2077</v>
      </c>
      <c r="B259" s="411" t="s">
        <v>2078</v>
      </c>
      <c r="C259" s="412">
        <v>1291335.22</v>
      </c>
      <c r="D259" s="756" t="s">
        <v>2079</v>
      </c>
      <c r="E259" s="757"/>
    </row>
    <row r="260" spans="1:5" ht="48" thickBot="1">
      <c r="A260" s="411" t="s">
        <v>2080</v>
      </c>
      <c r="B260" s="411" t="s">
        <v>2081</v>
      </c>
      <c r="C260" s="412">
        <v>250491.16</v>
      </c>
      <c r="D260" s="756" t="s">
        <v>2082</v>
      </c>
      <c r="E260" s="757"/>
    </row>
    <row r="261" spans="1:5" ht="48" thickBot="1">
      <c r="A261" s="411" t="s">
        <v>2083</v>
      </c>
      <c r="B261" s="411" t="s">
        <v>2084</v>
      </c>
      <c r="C261" s="412">
        <v>123568.37</v>
      </c>
      <c r="D261" s="756" t="s">
        <v>2085</v>
      </c>
      <c r="E261" s="757"/>
    </row>
    <row r="262" spans="1:5" ht="32.25" thickBot="1">
      <c r="A262" s="411" t="s">
        <v>2086</v>
      </c>
      <c r="B262" s="411" t="s">
        <v>2087</v>
      </c>
      <c r="C262" s="412">
        <v>33070.01</v>
      </c>
      <c r="D262" s="756" t="s">
        <v>2088</v>
      </c>
      <c r="E262" s="757"/>
    </row>
    <row r="263" spans="1:5" ht="48" thickBot="1">
      <c r="A263" s="411" t="s">
        <v>2089</v>
      </c>
      <c r="B263" s="411" t="s">
        <v>2090</v>
      </c>
      <c r="C263" s="412">
        <v>8710.76</v>
      </c>
      <c r="D263" s="756" t="s">
        <v>2091</v>
      </c>
      <c r="E263" s="757"/>
    </row>
    <row r="264" spans="1:5" ht="32.25" thickBot="1">
      <c r="A264" s="411" t="s">
        <v>2092</v>
      </c>
      <c r="B264" s="411" t="s">
        <v>2093</v>
      </c>
      <c r="C264" s="412">
        <v>9697.79</v>
      </c>
      <c r="D264" s="756" t="s">
        <v>2094</v>
      </c>
      <c r="E264" s="757"/>
    </row>
    <row r="265" spans="1:5" ht="32.25" thickBot="1">
      <c r="A265" s="411" t="s">
        <v>2095</v>
      </c>
      <c r="B265" s="411" t="s">
        <v>2096</v>
      </c>
      <c r="C265" s="412">
        <v>15104.74</v>
      </c>
      <c r="D265" s="756" t="s">
        <v>2097</v>
      </c>
      <c r="E265" s="757"/>
    </row>
    <row r="266" spans="1:5" ht="48" thickBot="1">
      <c r="A266" s="411" t="s">
        <v>2098</v>
      </c>
      <c r="B266" s="411" t="s">
        <v>2099</v>
      </c>
      <c r="C266" s="412">
        <v>39079.67</v>
      </c>
      <c r="D266" s="756" t="s">
        <v>2100</v>
      </c>
      <c r="E266" s="757"/>
    </row>
    <row r="267" spans="1:5" ht="48" thickBot="1">
      <c r="A267" s="411" t="s">
        <v>2101</v>
      </c>
      <c r="B267" s="411" t="s">
        <v>2102</v>
      </c>
      <c r="C267" s="412">
        <v>715557.7</v>
      </c>
      <c r="D267" s="756" t="s">
        <v>2103</v>
      </c>
      <c r="E267" s="757"/>
    </row>
    <row r="268" spans="1:5" ht="48" thickBot="1">
      <c r="A268" s="411" t="s">
        <v>2104</v>
      </c>
      <c r="B268" s="411" t="s">
        <v>2105</v>
      </c>
      <c r="C268" s="412">
        <v>7214.26</v>
      </c>
      <c r="D268" s="756" t="s">
        <v>2106</v>
      </c>
      <c r="E268" s="757"/>
    </row>
    <row r="269" spans="1:5" ht="16.5" thickBot="1">
      <c r="A269" s="411" t="s">
        <v>2107</v>
      </c>
      <c r="B269" s="411" t="s">
        <v>2108</v>
      </c>
      <c r="C269" s="412">
        <v>123742.38</v>
      </c>
      <c r="D269" s="756" t="s">
        <v>2109</v>
      </c>
      <c r="E269" s="757"/>
    </row>
    <row r="270" spans="1:5" ht="16.5" thickBot="1">
      <c r="A270" s="411" t="s">
        <v>2110</v>
      </c>
      <c r="B270" s="411" t="s">
        <v>2111</v>
      </c>
      <c r="C270" s="412">
        <v>134438.32</v>
      </c>
      <c r="D270" s="756" t="s">
        <v>2112</v>
      </c>
      <c r="E270" s="757"/>
    </row>
    <row r="271" spans="1:5" ht="48" thickBot="1">
      <c r="A271" s="411" t="s">
        <v>2113</v>
      </c>
      <c r="B271" s="411" t="s">
        <v>2114</v>
      </c>
      <c r="C271" s="412">
        <v>33591.97</v>
      </c>
      <c r="D271" s="756" t="s">
        <v>2115</v>
      </c>
      <c r="E271" s="757"/>
    </row>
    <row r="272" spans="1:5" ht="32.25" thickBot="1">
      <c r="A272" s="411" t="s">
        <v>2116</v>
      </c>
      <c r="B272" s="411" t="s">
        <v>2117</v>
      </c>
      <c r="C272" s="412">
        <v>3612.69</v>
      </c>
      <c r="D272" s="756" t="s">
        <v>2118</v>
      </c>
      <c r="E272" s="757"/>
    </row>
    <row r="273" spans="1:5" ht="32.25" thickBot="1">
      <c r="A273" s="411" t="s">
        <v>2119</v>
      </c>
      <c r="B273" s="411" t="s">
        <v>2120</v>
      </c>
      <c r="C273" s="412">
        <v>3612.69</v>
      </c>
      <c r="D273" s="756" t="s">
        <v>2121</v>
      </c>
      <c r="E273" s="757"/>
    </row>
    <row r="274" spans="1:5" ht="16.5" thickBot="1">
      <c r="A274" s="413"/>
      <c r="B274" s="413"/>
      <c r="C274" s="414"/>
      <c r="D274" s="415"/>
      <c r="E274" s="413"/>
    </row>
    <row r="275" spans="1:5" ht="16.5" thickBot="1">
      <c r="A275" s="158"/>
      <c r="B275" s="416" t="s">
        <v>664</v>
      </c>
      <c r="C275" s="417">
        <f>SUM(C258:C274)</f>
        <v>4073439.9799999995</v>
      </c>
      <c r="D275" s="418"/>
      <c r="E275" s="413"/>
    </row>
    <row r="278" ht="16.5" thickBot="1"/>
    <row r="279" spans="2:6" ht="16.5" thickBot="1">
      <c r="B279" s="748" t="s">
        <v>2122</v>
      </c>
      <c r="C279" s="749"/>
      <c r="D279" s="749"/>
      <c r="E279" s="749"/>
      <c r="F279" s="750"/>
    </row>
    <row r="280" spans="2:6" ht="16.5" thickBot="1">
      <c r="B280" s="419" t="s">
        <v>2123</v>
      </c>
      <c r="C280" s="419" t="s">
        <v>2124</v>
      </c>
      <c r="D280" s="420" t="s">
        <v>2125</v>
      </c>
      <c r="E280" s="751" t="s">
        <v>591</v>
      </c>
      <c r="F280" s="752"/>
    </row>
    <row r="281" spans="2:6" ht="16.5" thickBot="1">
      <c r="B281" s="744" t="s">
        <v>2126</v>
      </c>
      <c r="C281" s="745"/>
      <c r="D281" s="745"/>
      <c r="E281" s="753"/>
      <c r="F281" s="413"/>
    </row>
    <row r="282" spans="2:6" ht="26.25" thickBot="1">
      <c r="B282" s="419" t="s">
        <v>2127</v>
      </c>
      <c r="C282" s="421">
        <v>6</v>
      </c>
      <c r="D282" s="422">
        <v>913.96</v>
      </c>
      <c r="E282" s="754">
        <v>5483.76</v>
      </c>
      <c r="F282" s="755"/>
    </row>
    <row r="283" spans="2:6" ht="26.25" thickBot="1">
      <c r="B283" s="419" t="s">
        <v>2128</v>
      </c>
      <c r="C283" s="421">
        <v>4</v>
      </c>
      <c r="D283" s="422">
        <v>911.32</v>
      </c>
      <c r="E283" s="746">
        <v>3645.28</v>
      </c>
      <c r="F283" s="747"/>
    </row>
    <row r="284" spans="2:6" ht="16.5" thickBot="1">
      <c r="B284" s="419" t="s">
        <v>2129</v>
      </c>
      <c r="C284" s="421">
        <v>2</v>
      </c>
      <c r="D284" s="422">
        <v>808.67</v>
      </c>
      <c r="E284" s="741">
        <v>1617.34</v>
      </c>
      <c r="F284" s="742"/>
    </row>
    <row r="285" spans="2:6" ht="16.5" thickBot="1">
      <c r="B285" s="423" t="s">
        <v>664</v>
      </c>
      <c r="C285" s="424"/>
      <c r="D285" s="425"/>
      <c r="E285" s="743">
        <v>10746.38</v>
      </c>
      <c r="F285" s="738"/>
    </row>
    <row r="286" spans="2:6" ht="16.5" thickBot="1">
      <c r="B286" s="744" t="s">
        <v>2130</v>
      </c>
      <c r="C286" s="745"/>
      <c r="D286" s="745"/>
      <c r="E286" s="753"/>
      <c r="F286" s="413"/>
    </row>
    <row r="287" spans="2:6" ht="16.5" thickBot="1">
      <c r="B287" s="419" t="s">
        <v>2131</v>
      </c>
      <c r="C287" s="421">
        <v>4</v>
      </c>
      <c r="D287" s="422">
        <v>709.38</v>
      </c>
      <c r="E287" s="754">
        <v>2837.52</v>
      </c>
      <c r="F287" s="755"/>
    </row>
    <row r="288" spans="2:6" ht="26.25" thickBot="1">
      <c r="B288" s="419" t="s">
        <v>2132</v>
      </c>
      <c r="C288" s="421">
        <v>4</v>
      </c>
      <c r="D288" s="422">
        <v>631.73</v>
      </c>
      <c r="E288" s="746">
        <v>2526.92</v>
      </c>
      <c r="F288" s="747"/>
    </row>
    <row r="289" spans="2:6" ht="26.25" thickBot="1">
      <c r="B289" s="419" t="s">
        <v>2133</v>
      </c>
      <c r="C289" s="421">
        <v>4</v>
      </c>
      <c r="D289" s="422">
        <v>947.59</v>
      </c>
      <c r="E289" s="741">
        <v>3790.36</v>
      </c>
      <c r="F289" s="742"/>
    </row>
    <row r="290" spans="2:6" ht="26.25" thickBot="1">
      <c r="B290" s="419" t="s">
        <v>2134</v>
      </c>
      <c r="C290" s="421">
        <v>4</v>
      </c>
      <c r="D290" s="422">
        <v>750.18</v>
      </c>
      <c r="E290" s="741">
        <v>3000.72</v>
      </c>
      <c r="F290" s="742"/>
    </row>
    <row r="291" spans="2:6" ht="39" thickBot="1">
      <c r="B291" s="419" t="s">
        <v>2135</v>
      </c>
      <c r="C291" s="421">
        <v>2</v>
      </c>
      <c r="D291" s="422">
        <v>1171.33</v>
      </c>
      <c r="E291" s="741">
        <v>2342.66</v>
      </c>
      <c r="F291" s="742"/>
    </row>
    <row r="292" spans="2:6" ht="16.5" thickBot="1">
      <c r="B292" s="419" t="s">
        <v>2136</v>
      </c>
      <c r="C292" s="421">
        <v>1</v>
      </c>
      <c r="D292" s="422">
        <v>539.6</v>
      </c>
      <c r="E292" s="739">
        <v>539.6</v>
      </c>
      <c r="F292" s="740"/>
    </row>
    <row r="293" spans="2:6" ht="39" thickBot="1">
      <c r="B293" s="419" t="s">
        <v>2137</v>
      </c>
      <c r="C293" s="421">
        <v>1</v>
      </c>
      <c r="D293" s="422">
        <v>1131.85</v>
      </c>
      <c r="E293" s="741">
        <v>1131.85</v>
      </c>
      <c r="F293" s="742"/>
    </row>
    <row r="294" spans="2:6" ht="26.25" thickBot="1">
      <c r="B294" s="419" t="s">
        <v>2138</v>
      </c>
      <c r="C294" s="421">
        <v>1</v>
      </c>
      <c r="D294" s="422">
        <v>894.95</v>
      </c>
      <c r="E294" s="739">
        <v>894.95</v>
      </c>
      <c r="F294" s="740"/>
    </row>
    <row r="295" spans="2:6" ht="26.25" thickBot="1">
      <c r="B295" s="419" t="s">
        <v>2139</v>
      </c>
      <c r="C295" s="421">
        <v>1</v>
      </c>
      <c r="D295" s="422">
        <v>177.67</v>
      </c>
      <c r="E295" s="739">
        <v>177.67</v>
      </c>
      <c r="F295" s="740"/>
    </row>
    <row r="296" spans="2:6" ht="51.75" thickBot="1">
      <c r="B296" s="419" t="s">
        <v>2140</v>
      </c>
      <c r="C296" s="421">
        <v>2</v>
      </c>
      <c r="D296" s="422">
        <v>355.35</v>
      </c>
      <c r="E296" s="739">
        <v>710.7</v>
      </c>
      <c r="F296" s="740"/>
    </row>
    <row r="297" spans="2:6" ht="179.25" thickBot="1">
      <c r="B297" s="419" t="s">
        <v>2141</v>
      </c>
      <c r="C297" s="421">
        <v>2</v>
      </c>
      <c r="D297" s="422">
        <v>592.25</v>
      </c>
      <c r="E297" s="741">
        <v>1184.5</v>
      </c>
      <c r="F297" s="742"/>
    </row>
    <row r="298" spans="2:6" ht="77.25" thickBot="1">
      <c r="B298" s="419" t="s">
        <v>2142</v>
      </c>
      <c r="C298" s="421">
        <v>2</v>
      </c>
      <c r="D298" s="422">
        <v>296.12</v>
      </c>
      <c r="E298" s="739">
        <v>592.24</v>
      </c>
      <c r="F298" s="740"/>
    </row>
    <row r="299" spans="2:6" ht="51.75" thickBot="1">
      <c r="B299" s="419" t="s">
        <v>2143</v>
      </c>
      <c r="C299" s="421">
        <v>4</v>
      </c>
      <c r="D299" s="422">
        <v>296.12</v>
      </c>
      <c r="E299" s="741">
        <v>1184.48</v>
      </c>
      <c r="F299" s="742"/>
    </row>
    <row r="300" spans="2:6" ht="90" thickBot="1">
      <c r="B300" s="419" t="s">
        <v>2144</v>
      </c>
      <c r="C300" s="421">
        <v>1</v>
      </c>
      <c r="D300" s="422">
        <v>481.69</v>
      </c>
      <c r="E300" s="739">
        <v>481.69</v>
      </c>
      <c r="F300" s="740"/>
    </row>
    <row r="301" spans="2:6" ht="77.25" thickBot="1">
      <c r="B301" s="419" t="s">
        <v>2145</v>
      </c>
      <c r="C301" s="421">
        <v>2</v>
      </c>
      <c r="D301" s="422">
        <v>963.39</v>
      </c>
      <c r="E301" s="741">
        <v>1926.78</v>
      </c>
      <c r="F301" s="742"/>
    </row>
    <row r="302" spans="2:6" ht="39" thickBot="1">
      <c r="B302" s="419" t="s">
        <v>2146</v>
      </c>
      <c r="C302" s="421">
        <v>30</v>
      </c>
      <c r="D302" s="422">
        <v>198.73</v>
      </c>
      <c r="E302" s="741">
        <v>5961.9</v>
      </c>
      <c r="F302" s="742"/>
    </row>
    <row r="303" spans="2:6" ht="77.25" thickBot="1">
      <c r="B303" s="419" t="s">
        <v>2147</v>
      </c>
      <c r="C303" s="421">
        <v>1</v>
      </c>
      <c r="D303" s="422">
        <v>1204.23</v>
      </c>
      <c r="E303" s="741">
        <v>1204.23</v>
      </c>
      <c r="F303" s="742"/>
    </row>
    <row r="304" spans="2:6" ht="39" thickBot="1">
      <c r="B304" s="419" t="s">
        <v>2148</v>
      </c>
      <c r="C304" s="421">
        <v>2</v>
      </c>
      <c r="D304" s="422">
        <v>1204.23</v>
      </c>
      <c r="E304" s="741">
        <v>2408.46</v>
      </c>
      <c r="F304" s="742"/>
    </row>
    <row r="305" spans="2:6" ht="39" thickBot="1">
      <c r="B305" s="419" t="s">
        <v>2149</v>
      </c>
      <c r="C305" s="421">
        <v>2</v>
      </c>
      <c r="D305" s="422">
        <v>178.99</v>
      </c>
      <c r="E305" s="739">
        <v>357.98</v>
      </c>
      <c r="F305" s="740"/>
    </row>
    <row r="306" spans="2:6" ht="51.75" thickBot="1">
      <c r="B306" s="419" t="s">
        <v>2150</v>
      </c>
      <c r="C306" s="421">
        <v>1</v>
      </c>
      <c r="D306" s="422">
        <v>355.35</v>
      </c>
      <c r="E306" s="739">
        <v>355.35</v>
      </c>
      <c r="F306" s="740"/>
    </row>
    <row r="307" spans="2:6" ht="51.75" thickBot="1">
      <c r="B307" s="419" t="s">
        <v>2151</v>
      </c>
      <c r="C307" s="421">
        <v>3</v>
      </c>
      <c r="D307" s="422">
        <v>177.67</v>
      </c>
      <c r="E307" s="739">
        <v>533.01</v>
      </c>
      <c r="F307" s="740"/>
    </row>
    <row r="308" spans="2:6" ht="39" thickBot="1">
      <c r="B308" s="419" t="s">
        <v>2152</v>
      </c>
      <c r="C308" s="421">
        <v>1</v>
      </c>
      <c r="D308" s="422">
        <v>304.94</v>
      </c>
      <c r="E308" s="739">
        <v>304.94</v>
      </c>
      <c r="F308" s="740"/>
    </row>
    <row r="309" spans="2:6" ht="26.25" thickBot="1">
      <c r="B309" s="419" t="s">
        <v>2153</v>
      </c>
      <c r="C309" s="426">
        <v>6</v>
      </c>
      <c r="D309" s="427">
        <v>1092.36</v>
      </c>
      <c r="E309" s="741">
        <v>6554.16</v>
      </c>
      <c r="F309" s="742"/>
    </row>
    <row r="310" spans="2:6" ht="16.5" thickBot="1">
      <c r="B310" s="419" t="s">
        <v>2154</v>
      </c>
      <c r="C310" s="428">
        <v>3</v>
      </c>
      <c r="D310" s="422">
        <v>2961.23</v>
      </c>
      <c r="E310" s="741">
        <v>8883.69</v>
      </c>
      <c r="F310" s="742"/>
    </row>
    <row r="311" spans="2:6" ht="16.5" thickBot="1">
      <c r="B311" s="419" t="s">
        <v>2155</v>
      </c>
      <c r="C311" s="421">
        <v>1</v>
      </c>
      <c r="D311" s="422">
        <v>3224.45</v>
      </c>
      <c r="E311" s="741">
        <v>3224.45</v>
      </c>
      <c r="F311" s="742"/>
    </row>
    <row r="312" spans="2:6" ht="16.5" thickBot="1">
      <c r="B312" s="423" t="s">
        <v>664</v>
      </c>
      <c r="C312" s="429"/>
      <c r="D312" s="420"/>
      <c r="E312" s="737">
        <v>53110.81</v>
      </c>
      <c r="F312" s="738"/>
    </row>
    <row r="315" ht="16.5" thickBot="1"/>
    <row r="316" spans="2:6" ht="16.5" thickBot="1">
      <c r="B316" s="748" t="s">
        <v>2156</v>
      </c>
      <c r="C316" s="749"/>
      <c r="D316" s="749"/>
      <c r="E316" s="749"/>
      <c r="F316" s="750"/>
    </row>
    <row r="317" spans="2:6" ht="16.5" thickBot="1">
      <c r="B317" s="419" t="s">
        <v>2123</v>
      </c>
      <c r="C317" s="419" t="s">
        <v>2124</v>
      </c>
      <c r="D317" s="420" t="s">
        <v>2125</v>
      </c>
      <c r="E317" s="751" t="s">
        <v>591</v>
      </c>
      <c r="F317" s="752"/>
    </row>
    <row r="318" spans="2:6" ht="16.5" thickBot="1">
      <c r="B318" s="744" t="s">
        <v>2126</v>
      </c>
      <c r="C318" s="745"/>
      <c r="D318" s="745"/>
      <c r="E318" s="753"/>
      <c r="F318" s="413"/>
    </row>
    <row r="319" spans="2:6" ht="39" thickBot="1">
      <c r="B319" s="419" t="s">
        <v>2157</v>
      </c>
      <c r="C319" s="421">
        <v>6</v>
      </c>
      <c r="D319" s="422">
        <v>315.74</v>
      </c>
      <c r="E319" s="754">
        <v>1894.44</v>
      </c>
      <c r="F319" s="755"/>
    </row>
    <row r="320" spans="2:6" ht="16.5" thickBot="1">
      <c r="B320" s="419" t="s">
        <v>2158</v>
      </c>
      <c r="C320" s="421">
        <v>3</v>
      </c>
      <c r="D320" s="422">
        <v>493.41</v>
      </c>
      <c r="E320" s="746">
        <v>1480.23</v>
      </c>
      <c r="F320" s="747"/>
    </row>
    <row r="321" spans="2:6" ht="39" thickBot="1">
      <c r="B321" s="419" t="s">
        <v>2159</v>
      </c>
      <c r="C321" s="421">
        <v>2</v>
      </c>
      <c r="D321" s="422">
        <v>434.19</v>
      </c>
      <c r="E321" s="739">
        <v>868.38</v>
      </c>
      <c r="F321" s="740"/>
    </row>
    <row r="322" spans="2:6" ht="16.5" thickBot="1">
      <c r="B322" s="419" t="s">
        <v>2160</v>
      </c>
      <c r="C322" s="421">
        <v>12</v>
      </c>
      <c r="D322" s="422">
        <v>434.19</v>
      </c>
      <c r="E322" s="741">
        <v>5210.28</v>
      </c>
      <c r="F322" s="742"/>
    </row>
    <row r="323" spans="2:6" ht="26.25" thickBot="1">
      <c r="B323" s="419" t="s">
        <v>2161</v>
      </c>
      <c r="C323" s="421">
        <v>2</v>
      </c>
      <c r="D323" s="422">
        <v>434.19</v>
      </c>
      <c r="E323" s="739">
        <v>868.38</v>
      </c>
      <c r="F323" s="740"/>
    </row>
    <row r="324" spans="2:6" ht="26.25" thickBot="1">
      <c r="B324" s="419" t="s">
        <v>2162</v>
      </c>
      <c r="C324" s="421">
        <v>4</v>
      </c>
      <c r="D324" s="422">
        <v>219.66</v>
      </c>
      <c r="E324" s="739">
        <v>878.64</v>
      </c>
      <c r="F324" s="740"/>
    </row>
    <row r="325" spans="2:6" ht="39" thickBot="1">
      <c r="B325" s="419" t="s">
        <v>2163</v>
      </c>
      <c r="C325" s="421">
        <v>5</v>
      </c>
      <c r="D325" s="422">
        <v>202.39</v>
      </c>
      <c r="E325" s="741">
        <v>1011.95</v>
      </c>
      <c r="F325" s="742"/>
    </row>
    <row r="326" spans="2:6" ht="16.5" thickBot="1">
      <c r="B326" s="419" t="s">
        <v>2164</v>
      </c>
      <c r="C326" s="421">
        <v>2</v>
      </c>
      <c r="D326" s="422">
        <v>92</v>
      </c>
      <c r="E326" s="739">
        <v>184</v>
      </c>
      <c r="F326" s="740"/>
    </row>
    <row r="327" spans="2:6" ht="16.5" thickBot="1">
      <c r="B327" s="419" t="s">
        <v>2165</v>
      </c>
      <c r="C327" s="421">
        <v>2</v>
      </c>
      <c r="D327" s="422">
        <v>149.91</v>
      </c>
      <c r="E327" s="739">
        <v>299.82</v>
      </c>
      <c r="F327" s="740"/>
    </row>
    <row r="328" spans="2:6" ht="26.25" thickBot="1">
      <c r="B328" s="419" t="s">
        <v>2166</v>
      </c>
      <c r="C328" s="421">
        <v>4</v>
      </c>
      <c r="D328" s="422">
        <v>277.57</v>
      </c>
      <c r="E328" s="741">
        <v>1110.28</v>
      </c>
      <c r="F328" s="742"/>
    </row>
    <row r="329" spans="2:6" ht="39" thickBot="1">
      <c r="B329" s="419" t="s">
        <v>2167</v>
      </c>
      <c r="C329" s="421">
        <v>4</v>
      </c>
      <c r="D329" s="422">
        <v>170.97</v>
      </c>
      <c r="E329" s="739">
        <v>683.88</v>
      </c>
      <c r="F329" s="740"/>
    </row>
    <row r="330" spans="2:6" ht="39" thickBot="1">
      <c r="B330" s="419" t="s">
        <v>2168</v>
      </c>
      <c r="C330" s="421">
        <v>4</v>
      </c>
      <c r="D330" s="422">
        <v>193.34</v>
      </c>
      <c r="E330" s="739">
        <v>773.36</v>
      </c>
      <c r="F330" s="740"/>
    </row>
    <row r="331" spans="2:6" ht="16.5" thickBot="1">
      <c r="B331" s="423" t="s">
        <v>664</v>
      </c>
      <c r="C331" s="424"/>
      <c r="D331" s="425"/>
      <c r="E331" s="743">
        <v>15263.64</v>
      </c>
      <c r="F331" s="738"/>
    </row>
    <row r="332" spans="2:6" ht="16.5" thickBot="1">
      <c r="B332" s="744" t="s">
        <v>2130</v>
      </c>
      <c r="C332" s="745"/>
      <c r="D332" s="745"/>
      <c r="E332" s="745"/>
      <c r="F332" s="413"/>
    </row>
    <row r="333" spans="2:6" ht="26.25" thickBot="1">
      <c r="B333" s="419" t="s">
        <v>2169</v>
      </c>
      <c r="C333" s="421">
        <v>16</v>
      </c>
      <c r="D333" s="422">
        <v>84.23</v>
      </c>
      <c r="E333" s="746">
        <v>1347.68</v>
      </c>
      <c r="F333" s="747"/>
    </row>
    <row r="334" spans="2:6" ht="51.75" thickBot="1">
      <c r="B334" s="419" t="s">
        <v>2170</v>
      </c>
      <c r="C334" s="421">
        <v>13</v>
      </c>
      <c r="D334" s="422">
        <v>210.58</v>
      </c>
      <c r="E334" s="741">
        <v>2737.54</v>
      </c>
      <c r="F334" s="742"/>
    </row>
    <row r="335" spans="2:6" ht="39" thickBot="1">
      <c r="B335" s="419" t="s">
        <v>2171</v>
      </c>
      <c r="C335" s="421">
        <v>8</v>
      </c>
      <c r="D335" s="422">
        <v>342.19</v>
      </c>
      <c r="E335" s="741">
        <v>2737.52</v>
      </c>
      <c r="F335" s="742"/>
    </row>
    <row r="336" spans="2:6" ht="39" thickBot="1">
      <c r="B336" s="419" t="s">
        <v>2172</v>
      </c>
      <c r="C336" s="421">
        <v>16</v>
      </c>
      <c r="D336" s="422">
        <v>210.58</v>
      </c>
      <c r="E336" s="741">
        <v>3369.28</v>
      </c>
      <c r="F336" s="742"/>
    </row>
    <row r="337" spans="2:6" ht="16.5" thickBot="1">
      <c r="B337" s="419" t="s">
        <v>2173</v>
      </c>
      <c r="C337" s="421">
        <v>10</v>
      </c>
      <c r="D337" s="422">
        <v>118.45</v>
      </c>
      <c r="E337" s="741">
        <v>1184.5</v>
      </c>
      <c r="F337" s="742"/>
    </row>
    <row r="338" spans="2:6" ht="26.25" thickBot="1">
      <c r="B338" s="419" t="s">
        <v>2174</v>
      </c>
      <c r="C338" s="421">
        <v>6</v>
      </c>
      <c r="D338" s="422">
        <v>105.29</v>
      </c>
      <c r="E338" s="739">
        <v>631.74</v>
      </c>
      <c r="F338" s="740"/>
    </row>
    <row r="339" spans="2:6" ht="16.5" thickBot="1">
      <c r="B339" s="419" t="s">
        <v>2175</v>
      </c>
      <c r="C339" s="421">
        <v>6</v>
      </c>
      <c r="D339" s="422">
        <v>44.75</v>
      </c>
      <c r="E339" s="739">
        <v>268.5</v>
      </c>
      <c r="F339" s="740"/>
    </row>
    <row r="340" spans="2:6" ht="26.25" thickBot="1">
      <c r="B340" s="419" t="s">
        <v>2176</v>
      </c>
      <c r="C340" s="421">
        <v>2</v>
      </c>
      <c r="D340" s="422">
        <v>118.45</v>
      </c>
      <c r="E340" s="739">
        <v>236.9</v>
      </c>
      <c r="F340" s="740"/>
    </row>
    <row r="341" spans="2:6" ht="39" thickBot="1">
      <c r="B341" s="419" t="s">
        <v>2177</v>
      </c>
      <c r="C341" s="421">
        <v>2</v>
      </c>
      <c r="D341" s="422">
        <v>368.51</v>
      </c>
      <c r="E341" s="739">
        <v>737.02</v>
      </c>
      <c r="F341" s="740"/>
    </row>
    <row r="342" spans="2:6" ht="39" thickBot="1">
      <c r="B342" s="419" t="s">
        <v>2178</v>
      </c>
      <c r="C342" s="421">
        <v>2</v>
      </c>
      <c r="D342" s="422">
        <v>151.35</v>
      </c>
      <c r="E342" s="739">
        <v>302.7</v>
      </c>
      <c r="F342" s="740"/>
    </row>
    <row r="343" spans="2:6" ht="16.5" thickBot="1">
      <c r="B343" s="419" t="s">
        <v>2179</v>
      </c>
      <c r="C343" s="421">
        <v>1</v>
      </c>
      <c r="D343" s="422">
        <v>289.54</v>
      </c>
      <c r="E343" s="739">
        <v>289.54</v>
      </c>
      <c r="F343" s="740"/>
    </row>
    <row r="344" spans="2:6" ht="26.25" thickBot="1">
      <c r="B344" s="419" t="s">
        <v>2180</v>
      </c>
      <c r="C344" s="421">
        <v>1</v>
      </c>
      <c r="D344" s="422">
        <v>131.61</v>
      </c>
      <c r="E344" s="739">
        <v>131.61</v>
      </c>
      <c r="F344" s="740"/>
    </row>
    <row r="345" spans="2:6" ht="26.25" thickBot="1">
      <c r="B345" s="419" t="s">
        <v>2181</v>
      </c>
      <c r="C345" s="421">
        <v>1</v>
      </c>
      <c r="D345" s="422">
        <v>236.9</v>
      </c>
      <c r="E345" s="739">
        <v>236.9</v>
      </c>
      <c r="F345" s="740"/>
    </row>
    <row r="346" spans="2:6" ht="26.25" thickBot="1">
      <c r="B346" s="419" t="s">
        <v>2182</v>
      </c>
      <c r="C346" s="421">
        <v>2</v>
      </c>
      <c r="D346" s="422">
        <v>65.81</v>
      </c>
      <c r="E346" s="739">
        <v>131.62</v>
      </c>
      <c r="F346" s="740"/>
    </row>
    <row r="347" spans="2:6" ht="26.25" thickBot="1">
      <c r="B347" s="419" t="s">
        <v>2183</v>
      </c>
      <c r="C347" s="421">
        <v>1</v>
      </c>
      <c r="D347" s="422">
        <v>52.64</v>
      </c>
      <c r="E347" s="739">
        <v>52.64</v>
      </c>
      <c r="F347" s="740"/>
    </row>
    <row r="348" spans="2:6" ht="16.5" thickBot="1">
      <c r="B348" s="419" t="s">
        <v>2184</v>
      </c>
      <c r="C348" s="421">
        <v>3</v>
      </c>
      <c r="D348" s="422">
        <v>52.64</v>
      </c>
      <c r="E348" s="739">
        <v>157.92</v>
      </c>
      <c r="F348" s="740"/>
    </row>
    <row r="349" spans="2:6" ht="16.5" thickBot="1">
      <c r="B349" s="419" t="s">
        <v>2185</v>
      </c>
      <c r="C349" s="421">
        <v>1</v>
      </c>
      <c r="D349" s="422">
        <v>394.83</v>
      </c>
      <c r="E349" s="739">
        <v>394.83</v>
      </c>
      <c r="F349" s="740"/>
    </row>
    <row r="350" spans="2:6" ht="26.25" thickBot="1">
      <c r="B350" s="419" t="s">
        <v>2186</v>
      </c>
      <c r="C350" s="421">
        <v>6</v>
      </c>
      <c r="D350" s="422">
        <v>69.75</v>
      </c>
      <c r="E350" s="739">
        <v>418.5</v>
      </c>
      <c r="F350" s="740"/>
    </row>
    <row r="351" spans="2:6" ht="26.25" thickBot="1">
      <c r="B351" s="419" t="s">
        <v>2187</v>
      </c>
      <c r="C351" s="421">
        <v>3</v>
      </c>
      <c r="D351" s="422">
        <v>72.39</v>
      </c>
      <c r="E351" s="739">
        <v>217.17</v>
      </c>
      <c r="F351" s="740"/>
    </row>
    <row r="352" spans="2:6" ht="26.25" thickBot="1">
      <c r="B352" s="419" t="s">
        <v>2188</v>
      </c>
      <c r="C352" s="421">
        <v>1</v>
      </c>
      <c r="D352" s="422">
        <v>240.85</v>
      </c>
      <c r="E352" s="739">
        <v>240.85</v>
      </c>
      <c r="F352" s="740"/>
    </row>
    <row r="353" spans="2:6" ht="26.25" thickBot="1">
      <c r="B353" s="419" t="s">
        <v>2189</v>
      </c>
      <c r="C353" s="421">
        <v>1</v>
      </c>
      <c r="D353" s="422">
        <v>240.85</v>
      </c>
      <c r="E353" s="739">
        <v>240.85</v>
      </c>
      <c r="F353" s="740"/>
    </row>
    <row r="354" spans="2:6" ht="39" thickBot="1">
      <c r="B354" s="419" t="s">
        <v>2190</v>
      </c>
      <c r="C354" s="421">
        <v>4</v>
      </c>
      <c r="D354" s="422">
        <v>240.85</v>
      </c>
      <c r="E354" s="739">
        <v>963.4</v>
      </c>
      <c r="F354" s="740"/>
    </row>
    <row r="355" spans="2:6" ht="26.25" thickBot="1">
      <c r="B355" s="419" t="s">
        <v>2191</v>
      </c>
      <c r="C355" s="421">
        <v>1</v>
      </c>
      <c r="D355" s="422">
        <v>88.18</v>
      </c>
      <c r="E355" s="739">
        <v>88.18</v>
      </c>
      <c r="F355" s="740"/>
    </row>
    <row r="356" spans="2:6" ht="16.5" thickBot="1">
      <c r="B356" s="419" t="s">
        <v>2192</v>
      </c>
      <c r="C356" s="421">
        <v>1</v>
      </c>
      <c r="D356" s="422">
        <v>78.97</v>
      </c>
      <c r="E356" s="739">
        <v>78.97</v>
      </c>
      <c r="F356" s="740"/>
    </row>
    <row r="357" spans="2:6" ht="39" thickBot="1">
      <c r="B357" s="419" t="s">
        <v>2193</v>
      </c>
      <c r="C357" s="421">
        <v>1</v>
      </c>
      <c r="D357" s="422">
        <v>78.97</v>
      </c>
      <c r="E357" s="739">
        <v>78.97</v>
      </c>
      <c r="F357" s="740"/>
    </row>
    <row r="358" spans="2:6" ht="26.25" thickBot="1">
      <c r="B358" s="419" t="s">
        <v>2194</v>
      </c>
      <c r="C358" s="421">
        <v>1</v>
      </c>
      <c r="D358" s="422">
        <v>46.06</v>
      </c>
      <c r="E358" s="739">
        <v>46.06</v>
      </c>
      <c r="F358" s="740"/>
    </row>
    <row r="359" spans="2:6" ht="26.25" thickBot="1">
      <c r="B359" s="419" t="s">
        <v>2195</v>
      </c>
      <c r="C359" s="421">
        <v>1</v>
      </c>
      <c r="D359" s="422">
        <v>105.29</v>
      </c>
      <c r="E359" s="739">
        <v>105.29</v>
      </c>
      <c r="F359" s="740"/>
    </row>
    <row r="360" spans="2:6" ht="39" thickBot="1">
      <c r="B360" s="419" t="s">
        <v>2196</v>
      </c>
      <c r="C360" s="421">
        <v>1</v>
      </c>
      <c r="D360" s="422">
        <v>59.22</v>
      </c>
      <c r="E360" s="739">
        <v>59.22</v>
      </c>
      <c r="F360" s="740"/>
    </row>
    <row r="361" spans="2:6" ht="39" thickBot="1">
      <c r="B361" s="419" t="s">
        <v>2197</v>
      </c>
      <c r="C361" s="421">
        <v>14</v>
      </c>
      <c r="D361" s="422">
        <v>325.08</v>
      </c>
      <c r="E361" s="741">
        <v>4551.12</v>
      </c>
      <c r="F361" s="742"/>
    </row>
    <row r="362" spans="2:6" ht="39" thickBot="1">
      <c r="B362" s="419" t="s">
        <v>2198</v>
      </c>
      <c r="C362" s="426">
        <v>1</v>
      </c>
      <c r="D362" s="422">
        <v>394.83</v>
      </c>
      <c r="E362" s="739">
        <v>394.83</v>
      </c>
      <c r="F362" s="740"/>
    </row>
    <row r="363" spans="2:6" ht="16.5" thickBot="1">
      <c r="B363" s="419" t="s">
        <v>2199</v>
      </c>
      <c r="C363" s="428">
        <v>2</v>
      </c>
      <c r="D363" s="422">
        <v>82.91</v>
      </c>
      <c r="E363" s="739">
        <v>165.82</v>
      </c>
      <c r="F363" s="740"/>
    </row>
    <row r="364" spans="2:6" ht="16.5" thickBot="1">
      <c r="B364" s="158"/>
      <c r="C364" s="158"/>
      <c r="D364" s="191"/>
      <c r="E364" s="737">
        <v>22597.66</v>
      </c>
      <c r="F364" s="738"/>
    </row>
    <row r="365" spans="2:6" ht="15.75">
      <c r="B365" s="158"/>
      <c r="C365" s="158"/>
      <c r="D365" s="191"/>
      <c r="E365" s="158"/>
      <c r="F365" s="158"/>
    </row>
    <row r="366" spans="2:6" ht="15.75">
      <c r="B366" s="430" t="s">
        <v>2203</v>
      </c>
      <c r="C366" s="131">
        <f>SUM(E285,E312,E331,E364)</f>
        <v>101718.48999999999</v>
      </c>
      <c r="D366" s="131"/>
      <c r="E366" s="31"/>
      <c r="F366" s="31"/>
    </row>
    <row r="367" spans="2:6" ht="15.75">
      <c r="B367" s="431" t="s">
        <v>2204</v>
      </c>
      <c r="C367" s="131">
        <f>C275</f>
        <v>4073439.9799999995</v>
      </c>
      <c r="D367" s="131"/>
      <c r="E367" s="31"/>
      <c r="F367" s="31"/>
    </row>
    <row r="368" spans="1:3" ht="15.75">
      <c r="A368" s="377" t="s">
        <v>911</v>
      </c>
      <c r="B368" s="432">
        <f>SUM(C275,E285,E312,E331,E364)</f>
        <v>4175158.4699999997</v>
      </c>
      <c r="C368" s="380">
        <f>SUM(C366:C367)</f>
        <v>4175158.4699999997</v>
      </c>
    </row>
  </sheetData>
  <sheetProtection/>
  <mergeCells count="101">
    <mergeCell ref="D268:E268"/>
    <mergeCell ref="D269:E269"/>
    <mergeCell ref="D270:E270"/>
    <mergeCell ref="D271:E271"/>
    <mergeCell ref="D267:E267"/>
    <mergeCell ref="A210:D210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72:E272"/>
    <mergeCell ref="D273:E273"/>
    <mergeCell ref="B279:F279"/>
    <mergeCell ref="E280:F280"/>
    <mergeCell ref="B281:E281"/>
    <mergeCell ref="E282:F282"/>
    <mergeCell ref="E283:F283"/>
    <mergeCell ref="E284:F284"/>
    <mergeCell ref="E285:F285"/>
    <mergeCell ref="B286:E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B316:F316"/>
    <mergeCell ref="E317:F317"/>
    <mergeCell ref="B318:E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B332:E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64:F364"/>
    <mergeCell ref="E358:F358"/>
    <mergeCell ref="E359:F359"/>
    <mergeCell ref="E360:F360"/>
    <mergeCell ref="E361:F361"/>
    <mergeCell ref="E362:F362"/>
    <mergeCell ref="E363:F363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78" r:id="rId1"/>
  <headerFooter>
    <oddHeader>&amp;LZałącznik nr 6</oddHeader>
    <oddFooter>&amp;C&amp;P</oddFooter>
  </headerFooter>
  <rowBreaks count="5" manualBreakCount="5">
    <brk id="210" max="5" man="1"/>
    <brk id="254" max="5" man="1"/>
    <brk id="278" max="5" man="1"/>
    <brk id="300" max="5" man="1"/>
    <brk id="3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7"/>
  <sheetViews>
    <sheetView view="pageBreakPreview" zoomScaleSheetLayoutView="100" zoomScalePageLayoutView="0" workbookViewId="0" topLeftCell="A61">
      <selection activeCell="F79" sqref="F79"/>
    </sheetView>
  </sheetViews>
  <sheetFormatPr defaultColWidth="9.140625" defaultRowHeight="15"/>
  <cols>
    <col min="1" max="1" width="8.140625" style="266" customWidth="1"/>
    <col min="2" max="2" width="41.7109375" style="244" customWidth="1"/>
    <col min="3" max="3" width="15.7109375" style="244" customWidth="1"/>
    <col min="4" max="4" width="16.57421875" style="267" customWidth="1"/>
    <col min="5" max="5" width="13.28125" style="268" customWidth="1"/>
    <col min="6" max="6" width="14.140625" style="268" customWidth="1"/>
    <col min="7" max="7" width="13.57421875" style="244" customWidth="1"/>
    <col min="8" max="8" width="13.8515625" style="244" customWidth="1"/>
    <col min="9" max="16384" width="9.140625" style="244" customWidth="1"/>
  </cols>
  <sheetData>
    <row r="1" ht="12.75">
      <c r="B1" s="244" t="s">
        <v>195</v>
      </c>
    </row>
    <row r="2" ht="12.75">
      <c r="B2" s="269" t="s">
        <v>1193</v>
      </c>
    </row>
    <row r="3" spans="1:6" ht="38.25">
      <c r="A3" s="206" t="s">
        <v>1606</v>
      </c>
      <c r="B3" s="206" t="s">
        <v>192</v>
      </c>
      <c r="C3" s="206" t="s">
        <v>193</v>
      </c>
      <c r="D3" s="270" t="s">
        <v>194</v>
      </c>
      <c r="E3" s="271" t="s">
        <v>1202</v>
      </c>
      <c r="F3" s="271" t="s">
        <v>1201</v>
      </c>
    </row>
    <row r="4" spans="1:8" ht="12.75">
      <c r="A4" s="197" t="s">
        <v>406</v>
      </c>
      <c r="B4" s="223" t="s">
        <v>688</v>
      </c>
      <c r="C4" s="272" t="s">
        <v>2205</v>
      </c>
      <c r="D4" s="214">
        <v>1282.22</v>
      </c>
      <c r="H4" s="214"/>
    </row>
    <row r="5" spans="1:4" ht="12.75">
      <c r="A5" s="200" t="s">
        <v>409</v>
      </c>
      <c r="B5" s="223" t="s">
        <v>688</v>
      </c>
      <c r="C5" s="272" t="s">
        <v>2205</v>
      </c>
      <c r="D5" s="214">
        <v>1282.22</v>
      </c>
    </row>
    <row r="6" spans="1:4" ht="12.75">
      <c r="A6" s="200" t="s">
        <v>411</v>
      </c>
      <c r="B6" s="223" t="s">
        <v>688</v>
      </c>
      <c r="C6" s="272" t="s">
        <v>2205</v>
      </c>
      <c r="D6" s="214">
        <v>1282.22</v>
      </c>
    </row>
    <row r="7" spans="1:4" ht="25.5">
      <c r="A7" s="200" t="s">
        <v>112</v>
      </c>
      <c r="B7" s="223" t="s">
        <v>129</v>
      </c>
      <c r="C7" s="272" t="s">
        <v>2206</v>
      </c>
      <c r="D7" s="214">
        <v>14275.76</v>
      </c>
    </row>
    <row r="8" spans="1:4" ht="12.75">
      <c r="A8" s="200" t="s">
        <v>113</v>
      </c>
      <c r="B8" s="273" t="s">
        <v>758</v>
      </c>
      <c r="C8" s="272" t="s">
        <v>2207</v>
      </c>
      <c r="D8" s="214">
        <v>976</v>
      </c>
    </row>
    <row r="9" spans="1:4" ht="12.75">
      <c r="A9" s="200" t="s">
        <v>114</v>
      </c>
      <c r="B9" s="274" t="s">
        <v>2208</v>
      </c>
      <c r="C9" s="275">
        <v>39923</v>
      </c>
      <c r="D9" s="276">
        <v>567.3</v>
      </c>
    </row>
    <row r="10" spans="1:4" ht="12.75">
      <c r="A10" s="200" t="s">
        <v>115</v>
      </c>
      <c r="B10" s="274" t="s">
        <v>684</v>
      </c>
      <c r="C10" s="275">
        <v>39923</v>
      </c>
      <c r="D10" s="276">
        <v>713.7</v>
      </c>
    </row>
    <row r="11" spans="1:4" ht="12.75">
      <c r="A11" s="200" t="s">
        <v>116</v>
      </c>
      <c r="B11" s="274" t="s">
        <v>2209</v>
      </c>
      <c r="C11" s="275">
        <v>39923</v>
      </c>
      <c r="D11" s="276">
        <v>5965.8</v>
      </c>
    </row>
    <row r="12" spans="1:4" ht="12.75">
      <c r="A12" s="200" t="s">
        <v>117</v>
      </c>
      <c r="B12" s="274" t="s">
        <v>2210</v>
      </c>
      <c r="C12" s="275">
        <v>39923</v>
      </c>
      <c r="D12" s="276">
        <v>1927.6</v>
      </c>
    </row>
    <row r="13" spans="1:4" ht="12.75">
      <c r="A13" s="200" t="s">
        <v>118</v>
      </c>
      <c r="B13" s="274" t="s">
        <v>2211</v>
      </c>
      <c r="C13" s="275">
        <v>39923</v>
      </c>
      <c r="D13" s="276">
        <v>4257.8</v>
      </c>
    </row>
    <row r="14" spans="1:4" ht="12.75">
      <c r="A14" s="197" t="s">
        <v>119</v>
      </c>
      <c r="B14" s="274" t="s">
        <v>2212</v>
      </c>
      <c r="C14" s="275">
        <v>39923</v>
      </c>
      <c r="D14" s="276">
        <v>3379.4</v>
      </c>
    </row>
    <row r="15" spans="1:4" ht="12.75">
      <c r="A15" s="200" t="s">
        <v>120</v>
      </c>
      <c r="B15" s="274" t="s">
        <v>2212</v>
      </c>
      <c r="C15" s="275">
        <v>39923</v>
      </c>
      <c r="D15" s="276">
        <v>3379.4</v>
      </c>
    </row>
    <row r="16" spans="1:4" ht="12.75">
      <c r="A16" s="200" t="s">
        <v>121</v>
      </c>
      <c r="B16" s="274" t="s">
        <v>2213</v>
      </c>
      <c r="C16" s="275">
        <v>40156</v>
      </c>
      <c r="D16" s="276">
        <v>2000.8</v>
      </c>
    </row>
    <row r="17" spans="1:5" ht="12.75">
      <c r="A17" s="200" t="s">
        <v>122</v>
      </c>
      <c r="B17" s="274" t="s">
        <v>2214</v>
      </c>
      <c r="C17" s="275">
        <v>40175</v>
      </c>
      <c r="D17" s="276">
        <v>897.92</v>
      </c>
      <c r="E17" s="244"/>
    </row>
    <row r="18" spans="1:4" ht="12.75">
      <c r="A18" s="200" t="s">
        <v>123</v>
      </c>
      <c r="B18" s="274" t="s">
        <v>2213</v>
      </c>
      <c r="C18" s="275">
        <v>40175</v>
      </c>
      <c r="D18" s="276">
        <v>2000.8</v>
      </c>
    </row>
    <row r="19" spans="1:4" ht="18" customHeight="1">
      <c r="A19" s="200" t="s">
        <v>124</v>
      </c>
      <c r="B19" s="277" t="s">
        <v>145</v>
      </c>
      <c r="C19" s="278">
        <v>40326</v>
      </c>
      <c r="D19" s="212">
        <v>1900</v>
      </c>
    </row>
    <row r="20" spans="1:4" ht="18" customHeight="1">
      <c r="A20" s="200" t="s">
        <v>125</v>
      </c>
      <c r="B20" s="279" t="s">
        <v>685</v>
      </c>
      <c r="C20" s="280">
        <v>40507</v>
      </c>
      <c r="D20" s="281">
        <v>1878.8</v>
      </c>
    </row>
    <row r="21" spans="1:4" ht="18" customHeight="1">
      <c r="A21" s="200" t="s">
        <v>126</v>
      </c>
      <c r="B21" s="282" t="s">
        <v>686</v>
      </c>
      <c r="C21" s="283">
        <v>40534</v>
      </c>
      <c r="D21" s="284">
        <v>3416</v>
      </c>
    </row>
    <row r="22" spans="1:4" ht="18" customHeight="1">
      <c r="A22" s="200" t="s">
        <v>127</v>
      </c>
      <c r="B22" s="274" t="s">
        <v>2215</v>
      </c>
      <c r="C22" s="275">
        <v>40326</v>
      </c>
      <c r="D22" s="276">
        <v>3796.1</v>
      </c>
    </row>
    <row r="23" spans="1:4" ht="18" customHeight="1">
      <c r="A23" s="200" t="s">
        <v>128</v>
      </c>
      <c r="B23" s="274" t="s">
        <v>2216</v>
      </c>
      <c r="C23" s="275">
        <v>40403</v>
      </c>
      <c r="D23" s="276">
        <v>433.1</v>
      </c>
    </row>
    <row r="24" spans="1:4" ht="18" customHeight="1">
      <c r="A24" s="200" t="s">
        <v>130</v>
      </c>
      <c r="B24" s="274" t="s">
        <v>2217</v>
      </c>
      <c r="C24" s="275">
        <v>40403</v>
      </c>
      <c r="D24" s="276">
        <v>451.4</v>
      </c>
    </row>
    <row r="25" spans="1:4" ht="18" customHeight="1">
      <c r="A25" s="200" t="s">
        <v>131</v>
      </c>
      <c r="B25" s="274" t="s">
        <v>2218</v>
      </c>
      <c r="C25" s="275">
        <v>40403</v>
      </c>
      <c r="D25" s="276">
        <v>451.4</v>
      </c>
    </row>
    <row r="26" spans="1:4" ht="18" customHeight="1">
      <c r="A26" s="200" t="s">
        <v>132</v>
      </c>
      <c r="B26" s="274" t="s">
        <v>2216</v>
      </c>
      <c r="C26" s="275">
        <v>40403</v>
      </c>
      <c r="D26" s="276">
        <v>433.1</v>
      </c>
    </row>
    <row r="27" spans="1:4" ht="18" customHeight="1">
      <c r="A27" s="200" t="s">
        <v>133</v>
      </c>
      <c r="B27" s="274" t="s">
        <v>2216</v>
      </c>
      <c r="C27" s="275">
        <v>40403</v>
      </c>
      <c r="D27" s="276">
        <v>433.1</v>
      </c>
    </row>
    <row r="28" spans="1:4" ht="18" customHeight="1">
      <c r="A28" s="197" t="s">
        <v>134</v>
      </c>
      <c r="B28" s="274" t="s">
        <v>2219</v>
      </c>
      <c r="C28" s="275">
        <v>40403</v>
      </c>
      <c r="D28" s="276">
        <v>2232.6</v>
      </c>
    </row>
    <row r="29" spans="1:4" ht="18" customHeight="1">
      <c r="A29" s="200" t="s">
        <v>135</v>
      </c>
      <c r="B29" s="285" t="s">
        <v>2220</v>
      </c>
      <c r="C29" s="275">
        <v>40533</v>
      </c>
      <c r="D29" s="276">
        <v>2908</v>
      </c>
    </row>
    <row r="30" spans="1:4" ht="18" customHeight="1">
      <c r="A30" s="200" t="s">
        <v>136</v>
      </c>
      <c r="B30" s="285" t="s">
        <v>2220</v>
      </c>
      <c r="C30" s="275">
        <v>40585</v>
      </c>
      <c r="D30" s="276">
        <v>2824.6</v>
      </c>
    </row>
    <row r="31" spans="1:4" ht="18" customHeight="1">
      <c r="A31" s="200" t="s">
        <v>137</v>
      </c>
      <c r="B31" s="285" t="s">
        <v>2221</v>
      </c>
      <c r="C31" s="275">
        <v>40651</v>
      </c>
      <c r="D31" s="276">
        <v>22632</v>
      </c>
    </row>
    <row r="32" spans="1:4" ht="18" customHeight="1">
      <c r="A32" s="200" t="s">
        <v>139</v>
      </c>
      <c r="B32" s="285" t="s">
        <v>2222</v>
      </c>
      <c r="C32" s="275">
        <v>40689</v>
      </c>
      <c r="D32" s="276">
        <v>1669.11</v>
      </c>
    </row>
    <row r="33" spans="1:4" ht="12.75">
      <c r="A33" s="200" t="s">
        <v>140</v>
      </c>
      <c r="B33" s="285" t="s">
        <v>2223</v>
      </c>
      <c r="C33" s="275">
        <v>40714</v>
      </c>
      <c r="D33" s="276">
        <v>1420.65</v>
      </c>
    </row>
    <row r="34" spans="1:4" ht="12.75">
      <c r="A34" s="200" t="s">
        <v>141</v>
      </c>
      <c r="B34" s="285" t="s">
        <v>2223</v>
      </c>
      <c r="C34" s="275">
        <v>40714</v>
      </c>
      <c r="D34" s="276">
        <v>1420.65</v>
      </c>
    </row>
    <row r="35" spans="1:4" ht="12.75">
      <c r="A35" s="200" t="s">
        <v>142</v>
      </c>
      <c r="B35" s="285" t="s">
        <v>2223</v>
      </c>
      <c r="C35" s="275">
        <v>40714</v>
      </c>
      <c r="D35" s="276">
        <v>1420.65</v>
      </c>
    </row>
    <row r="36" spans="1:4" ht="12.75">
      <c r="A36" s="200" t="s">
        <v>143</v>
      </c>
      <c r="B36" s="285" t="s">
        <v>2224</v>
      </c>
      <c r="C36" s="275">
        <v>40871</v>
      </c>
      <c r="D36" s="276">
        <v>6715.8</v>
      </c>
    </row>
    <row r="37" spans="1:4" ht="12.75">
      <c r="A37" s="200" t="s">
        <v>144</v>
      </c>
      <c r="B37" s="285" t="s">
        <v>138</v>
      </c>
      <c r="C37" s="275">
        <v>40877</v>
      </c>
      <c r="D37" s="276">
        <v>1425.57</v>
      </c>
    </row>
    <row r="38" spans="1:4" ht="12.75">
      <c r="A38" s="200" t="s">
        <v>146</v>
      </c>
      <c r="B38" s="285" t="s">
        <v>138</v>
      </c>
      <c r="C38" s="275">
        <v>40877</v>
      </c>
      <c r="D38" s="276">
        <v>1425.57</v>
      </c>
    </row>
    <row r="39" spans="1:6" ht="12.75">
      <c r="A39" s="200" t="s">
        <v>147</v>
      </c>
      <c r="B39" s="285" t="s">
        <v>138</v>
      </c>
      <c r="C39" s="275">
        <v>40877</v>
      </c>
      <c r="D39" s="276">
        <v>1425.57</v>
      </c>
      <c r="F39" s="244"/>
    </row>
    <row r="40" spans="1:4" ht="12.75">
      <c r="A40" s="200" t="s">
        <v>148</v>
      </c>
      <c r="B40" s="285" t="s">
        <v>138</v>
      </c>
      <c r="C40" s="275">
        <v>40877</v>
      </c>
      <c r="D40" s="276">
        <v>1425.57</v>
      </c>
    </row>
    <row r="41" spans="1:6" ht="25.5">
      <c r="A41" s="200" t="s">
        <v>149</v>
      </c>
      <c r="B41" s="285" t="s">
        <v>2223</v>
      </c>
      <c r="C41" s="275">
        <v>40877</v>
      </c>
      <c r="D41" s="276">
        <v>1425.57</v>
      </c>
      <c r="E41" s="271" t="s">
        <v>1202</v>
      </c>
      <c r="F41" s="271" t="s">
        <v>1201</v>
      </c>
    </row>
    <row r="42" spans="1:4" ht="12.75">
      <c r="A42" s="200" t="s">
        <v>150</v>
      </c>
      <c r="B42" s="285" t="s">
        <v>138</v>
      </c>
      <c r="C42" s="275">
        <v>40877</v>
      </c>
      <c r="D42" s="276">
        <v>1425.57</v>
      </c>
    </row>
    <row r="43" spans="1:4" ht="12.75">
      <c r="A43" s="200" t="s">
        <v>151</v>
      </c>
      <c r="B43" s="285" t="s">
        <v>138</v>
      </c>
      <c r="C43" s="275">
        <v>40877</v>
      </c>
      <c r="D43" s="276">
        <v>1425.57</v>
      </c>
    </row>
    <row r="44" spans="1:4" ht="12.75">
      <c r="A44" s="200" t="s">
        <v>152</v>
      </c>
      <c r="B44" s="285" t="s">
        <v>2225</v>
      </c>
      <c r="C44" s="275">
        <v>40898</v>
      </c>
      <c r="D44" s="276">
        <v>541.2</v>
      </c>
    </row>
    <row r="45" spans="1:4" ht="12.75">
      <c r="A45" s="200" t="s">
        <v>153</v>
      </c>
      <c r="B45" s="285" t="s">
        <v>2226</v>
      </c>
      <c r="C45" s="275">
        <v>40898</v>
      </c>
      <c r="D45" s="276">
        <v>4094</v>
      </c>
    </row>
    <row r="46" spans="1:4" ht="12.75">
      <c r="A46" s="200" t="s">
        <v>154</v>
      </c>
      <c r="B46" s="285" t="s">
        <v>2227</v>
      </c>
      <c r="C46" s="275">
        <v>40898</v>
      </c>
      <c r="D46" s="276">
        <v>3495</v>
      </c>
    </row>
    <row r="47" spans="1:4" ht="12.75">
      <c r="A47" s="200" t="s">
        <v>155</v>
      </c>
      <c r="B47" s="285" t="s">
        <v>2226</v>
      </c>
      <c r="C47" s="275">
        <v>40898</v>
      </c>
      <c r="D47" s="276">
        <v>3495</v>
      </c>
    </row>
    <row r="48" spans="1:4" ht="12.75">
      <c r="A48" s="200" t="s">
        <v>156</v>
      </c>
      <c r="B48" s="285" t="s">
        <v>2228</v>
      </c>
      <c r="C48" s="275">
        <v>40898</v>
      </c>
      <c r="D48" s="276">
        <v>4324.8</v>
      </c>
    </row>
    <row r="49" spans="1:4" ht="12.75">
      <c r="A49" s="200" t="s">
        <v>157</v>
      </c>
      <c r="B49" s="285" t="s">
        <v>2229</v>
      </c>
      <c r="C49" s="275">
        <v>40906</v>
      </c>
      <c r="D49" s="276">
        <v>16088.77</v>
      </c>
    </row>
    <row r="50" spans="1:4" ht="12.75">
      <c r="A50" s="200" t="s">
        <v>158</v>
      </c>
      <c r="B50" s="285" t="s">
        <v>2229</v>
      </c>
      <c r="C50" s="275">
        <v>40906</v>
      </c>
      <c r="D50" s="276">
        <v>16088.77</v>
      </c>
    </row>
    <row r="51" spans="1:4" ht="12.75">
      <c r="A51" s="200" t="s">
        <v>159</v>
      </c>
      <c r="B51" s="285" t="s">
        <v>2230</v>
      </c>
      <c r="C51" s="275">
        <v>40906</v>
      </c>
      <c r="D51" s="276">
        <v>14777.43</v>
      </c>
    </row>
    <row r="52" spans="1:4" ht="12.75">
      <c r="A52" s="200" t="s">
        <v>160</v>
      </c>
      <c r="B52" s="285" t="s">
        <v>2231</v>
      </c>
      <c r="C52" s="275">
        <v>40906</v>
      </c>
      <c r="D52" s="276">
        <v>10081.42</v>
      </c>
    </row>
    <row r="53" spans="1:4" ht="12.75">
      <c r="A53" s="197" t="s">
        <v>161</v>
      </c>
      <c r="B53" s="223" t="s">
        <v>758</v>
      </c>
      <c r="C53" s="202">
        <v>40857</v>
      </c>
      <c r="D53" s="214">
        <v>703.56</v>
      </c>
    </row>
    <row r="54" spans="1:4" ht="25.5">
      <c r="A54" s="200" t="s">
        <v>162</v>
      </c>
      <c r="B54" s="223" t="s">
        <v>1123</v>
      </c>
      <c r="C54" s="203">
        <v>41173</v>
      </c>
      <c r="D54" s="214">
        <v>1462.5</v>
      </c>
    </row>
    <row r="55" spans="1:4" ht="25.5">
      <c r="A55" s="200" t="s">
        <v>163</v>
      </c>
      <c r="B55" s="223" t="s">
        <v>1123</v>
      </c>
      <c r="C55" s="203">
        <v>41190</v>
      </c>
      <c r="D55" s="214">
        <v>1462.5</v>
      </c>
    </row>
    <row r="56" spans="1:4" ht="12.75">
      <c r="A56" s="200" t="s">
        <v>164</v>
      </c>
      <c r="B56" s="285" t="s">
        <v>2232</v>
      </c>
      <c r="C56" s="275">
        <v>40911</v>
      </c>
      <c r="D56" s="276">
        <v>718</v>
      </c>
    </row>
    <row r="57" spans="1:4" ht="12.75">
      <c r="A57" s="200" t="s">
        <v>165</v>
      </c>
      <c r="B57" s="285" t="s">
        <v>2233</v>
      </c>
      <c r="C57" s="275">
        <v>40998</v>
      </c>
      <c r="D57" s="276">
        <v>650</v>
      </c>
    </row>
    <row r="58" spans="1:4" ht="12.75">
      <c r="A58" s="200" t="s">
        <v>166</v>
      </c>
      <c r="B58" s="285" t="s">
        <v>2234</v>
      </c>
      <c r="C58" s="275">
        <v>40998</v>
      </c>
      <c r="D58" s="276">
        <v>1590</v>
      </c>
    </row>
    <row r="59" spans="1:4" ht="12.75">
      <c r="A59" s="200" t="s">
        <v>167</v>
      </c>
      <c r="B59" s="285" t="s">
        <v>2235</v>
      </c>
      <c r="C59" s="275">
        <v>40998</v>
      </c>
      <c r="D59" s="276">
        <v>1706.78</v>
      </c>
    </row>
    <row r="60" spans="1:4" ht="12.75">
      <c r="A60" s="200" t="s">
        <v>168</v>
      </c>
      <c r="B60" s="285" t="s">
        <v>2236</v>
      </c>
      <c r="C60" s="275">
        <v>40998</v>
      </c>
      <c r="D60" s="276">
        <v>2194.78</v>
      </c>
    </row>
    <row r="61" spans="1:4" ht="12.75">
      <c r="A61" s="200" t="s">
        <v>169</v>
      </c>
      <c r="B61" s="285" t="s">
        <v>2237</v>
      </c>
      <c r="C61" s="275">
        <v>41102</v>
      </c>
      <c r="D61" s="276">
        <v>4452.6</v>
      </c>
    </row>
    <row r="62" spans="1:4" ht="12.75">
      <c r="A62" s="200" t="s">
        <v>170</v>
      </c>
      <c r="B62" s="285" t="s">
        <v>2238</v>
      </c>
      <c r="C62" s="275">
        <v>41191</v>
      </c>
      <c r="D62" s="276">
        <v>436.65</v>
      </c>
    </row>
    <row r="63" spans="1:4" ht="12.75">
      <c r="A63" s="200" t="s">
        <v>171</v>
      </c>
      <c r="B63" s="285" t="s">
        <v>2239</v>
      </c>
      <c r="C63" s="275">
        <v>41191</v>
      </c>
      <c r="D63" s="276">
        <v>436.65</v>
      </c>
    </row>
    <row r="64" spans="1:4" ht="12.75">
      <c r="A64" s="200" t="s">
        <v>1120</v>
      </c>
      <c r="B64" s="285" t="s">
        <v>2239</v>
      </c>
      <c r="C64" s="275">
        <v>41191</v>
      </c>
      <c r="D64" s="276">
        <v>436.65</v>
      </c>
    </row>
    <row r="65" spans="1:4" ht="12.75">
      <c r="A65" s="200" t="s">
        <v>1121</v>
      </c>
      <c r="B65" s="285" t="s">
        <v>2239</v>
      </c>
      <c r="C65" s="275">
        <v>41191</v>
      </c>
      <c r="D65" s="276">
        <v>436.65</v>
      </c>
    </row>
    <row r="66" spans="1:4" ht="12.75">
      <c r="A66" s="200" t="s">
        <v>1122</v>
      </c>
      <c r="B66" s="285" t="s">
        <v>2239</v>
      </c>
      <c r="C66" s="275">
        <v>41191</v>
      </c>
      <c r="D66" s="276">
        <v>436.65</v>
      </c>
    </row>
    <row r="67" spans="1:4" ht="12.75">
      <c r="A67" s="200" t="s">
        <v>2240</v>
      </c>
      <c r="B67" s="285" t="s">
        <v>2239</v>
      </c>
      <c r="C67" s="275">
        <v>41191</v>
      </c>
      <c r="D67" s="276">
        <v>436.65</v>
      </c>
    </row>
    <row r="68" spans="1:4" ht="12.75">
      <c r="A68" s="200" t="s">
        <v>2241</v>
      </c>
      <c r="B68" s="285" t="s">
        <v>2239</v>
      </c>
      <c r="C68" s="275">
        <v>41191</v>
      </c>
      <c r="D68" s="276">
        <v>436.65</v>
      </c>
    </row>
    <row r="69" spans="1:4" ht="12.75">
      <c r="A69" s="200" t="s">
        <v>2242</v>
      </c>
      <c r="B69" s="285" t="s">
        <v>2243</v>
      </c>
      <c r="C69" s="275">
        <v>41191</v>
      </c>
      <c r="D69" s="276">
        <v>1826.55</v>
      </c>
    </row>
    <row r="70" spans="1:4" ht="12.75">
      <c r="A70" s="200" t="s">
        <v>2244</v>
      </c>
      <c r="B70" s="285" t="s">
        <v>2243</v>
      </c>
      <c r="C70" s="275">
        <v>41191</v>
      </c>
      <c r="D70" s="276">
        <v>1826.55</v>
      </c>
    </row>
    <row r="71" spans="1:4" ht="12.75">
      <c r="A71" s="200" t="s">
        <v>2245</v>
      </c>
      <c r="B71" s="285" t="s">
        <v>2243</v>
      </c>
      <c r="C71" s="275">
        <v>41191</v>
      </c>
      <c r="D71" s="276">
        <v>1826.55</v>
      </c>
    </row>
    <row r="72" spans="1:5" ht="12.75">
      <c r="A72" s="200" t="s">
        <v>2246</v>
      </c>
      <c r="B72" s="285" t="s">
        <v>2243</v>
      </c>
      <c r="C72" s="275">
        <v>41191</v>
      </c>
      <c r="D72" s="276">
        <v>1826.55</v>
      </c>
      <c r="E72" s="244"/>
    </row>
    <row r="73" spans="1:5" ht="12.75">
      <c r="A73" s="200" t="s">
        <v>2247</v>
      </c>
      <c r="B73" s="285" t="s">
        <v>2243</v>
      </c>
      <c r="C73" s="275">
        <v>41191</v>
      </c>
      <c r="D73" s="276">
        <v>1826.55</v>
      </c>
      <c r="E73" s="286"/>
    </row>
    <row r="74" spans="1:5" ht="12.75">
      <c r="A74" s="200" t="s">
        <v>2248</v>
      </c>
      <c r="B74" s="285" t="s">
        <v>2243</v>
      </c>
      <c r="C74" s="275">
        <v>41191</v>
      </c>
      <c r="D74" s="276">
        <v>1826.55</v>
      </c>
      <c r="E74" s="244"/>
    </row>
    <row r="75" spans="1:4" ht="15.75" customHeight="1">
      <c r="A75" s="200" t="s">
        <v>2249</v>
      </c>
      <c r="B75" s="285" t="s">
        <v>2243</v>
      </c>
      <c r="C75" s="275">
        <v>41191</v>
      </c>
      <c r="D75" s="276">
        <v>1826.55</v>
      </c>
    </row>
    <row r="76" spans="1:4" ht="12.75">
      <c r="A76" s="197" t="s">
        <v>2250</v>
      </c>
      <c r="B76" s="285" t="s">
        <v>2251</v>
      </c>
      <c r="C76" s="275">
        <v>41400</v>
      </c>
      <c r="D76" s="276">
        <v>1709</v>
      </c>
    </row>
    <row r="77" spans="1:4" ht="12.75">
      <c r="A77" s="200" t="s">
        <v>2252</v>
      </c>
      <c r="B77" s="285" t="s">
        <v>2253</v>
      </c>
      <c r="C77" s="275">
        <v>41481</v>
      </c>
      <c r="D77" s="276">
        <v>2686</v>
      </c>
    </row>
    <row r="78" spans="1:4" ht="12.75">
      <c r="A78" s="197" t="s">
        <v>2254</v>
      </c>
      <c r="B78" s="285" t="s">
        <v>2255</v>
      </c>
      <c r="C78" s="275">
        <v>41481</v>
      </c>
      <c r="D78" s="276">
        <v>1531</v>
      </c>
    </row>
    <row r="79" spans="1:4" ht="38.25">
      <c r="A79" s="232" t="s">
        <v>2254</v>
      </c>
      <c r="B79" s="856" t="s">
        <v>2480</v>
      </c>
      <c r="C79" s="857">
        <v>2012</v>
      </c>
      <c r="D79" s="276">
        <v>23100</v>
      </c>
    </row>
    <row r="80" spans="1:5" ht="12.75">
      <c r="A80" s="232"/>
      <c r="B80" s="239" t="s">
        <v>1774</v>
      </c>
      <c r="C80" s="223"/>
      <c r="D80" s="270"/>
      <c r="E80" s="270">
        <f>SUM(D4:D79)</f>
        <v>243400.4999999999</v>
      </c>
    </row>
    <row r="81" spans="1:5" ht="12.75">
      <c r="A81" s="770" t="s">
        <v>2304</v>
      </c>
      <c r="B81" s="771"/>
      <c r="C81" s="771"/>
      <c r="D81" s="287"/>
      <c r="E81" s="288"/>
    </row>
    <row r="82" spans="1:5" ht="38.25">
      <c r="A82" s="206" t="s">
        <v>1606</v>
      </c>
      <c r="B82" s="206" t="s">
        <v>2256</v>
      </c>
      <c r="C82" s="206" t="s">
        <v>193</v>
      </c>
      <c r="D82" s="206" t="s">
        <v>194</v>
      </c>
      <c r="E82" s="288"/>
    </row>
    <row r="83" spans="1:5" ht="12.75">
      <c r="A83" s="197" t="s">
        <v>406</v>
      </c>
      <c r="B83" s="223" t="s">
        <v>692</v>
      </c>
      <c r="C83" s="289">
        <v>39549</v>
      </c>
      <c r="D83" s="214">
        <v>1329.8</v>
      </c>
      <c r="E83" s="288"/>
    </row>
    <row r="84" spans="1:5" ht="12.75">
      <c r="A84" s="197" t="s">
        <v>409</v>
      </c>
      <c r="B84" s="223" t="s">
        <v>692</v>
      </c>
      <c r="C84" s="289">
        <v>40176</v>
      </c>
      <c r="D84" s="214">
        <v>1100</v>
      </c>
      <c r="E84" s="288"/>
    </row>
    <row r="85" spans="1:5" ht="25.5">
      <c r="A85" s="197" t="s">
        <v>411</v>
      </c>
      <c r="B85" s="223" t="s">
        <v>1124</v>
      </c>
      <c r="C85" s="289">
        <v>40017</v>
      </c>
      <c r="D85" s="214">
        <v>4331</v>
      </c>
      <c r="E85" s="288"/>
    </row>
    <row r="86" spans="1:5" ht="12.75">
      <c r="A86" s="197" t="s">
        <v>112</v>
      </c>
      <c r="B86" s="285" t="s">
        <v>2257</v>
      </c>
      <c r="C86" s="275">
        <v>39923</v>
      </c>
      <c r="D86" s="276">
        <v>2708.4</v>
      </c>
      <c r="E86" s="288"/>
    </row>
    <row r="87" spans="1:5" ht="12.75">
      <c r="A87" s="197" t="s">
        <v>113</v>
      </c>
      <c r="B87" s="285" t="s">
        <v>2257</v>
      </c>
      <c r="C87" s="275">
        <v>39923</v>
      </c>
      <c r="D87" s="276">
        <v>2708.4</v>
      </c>
      <c r="E87" s="288"/>
    </row>
    <row r="88" spans="1:5" ht="12.75">
      <c r="A88" s="197" t="s">
        <v>114</v>
      </c>
      <c r="B88" s="285" t="s">
        <v>2257</v>
      </c>
      <c r="C88" s="275">
        <v>39923</v>
      </c>
      <c r="D88" s="276">
        <v>2708.4</v>
      </c>
      <c r="E88" s="288"/>
    </row>
    <row r="89" spans="1:5" ht="12.75">
      <c r="A89" s="197" t="s">
        <v>115</v>
      </c>
      <c r="B89" s="285" t="s">
        <v>2258</v>
      </c>
      <c r="C89" s="275">
        <v>39923</v>
      </c>
      <c r="D89" s="276">
        <v>3245.2</v>
      </c>
      <c r="E89" s="288"/>
    </row>
    <row r="90" spans="1:5" ht="12.75">
      <c r="A90" s="197" t="s">
        <v>116</v>
      </c>
      <c r="B90" s="285" t="s">
        <v>2235</v>
      </c>
      <c r="C90" s="275">
        <v>40269</v>
      </c>
      <c r="D90" s="276">
        <v>1706.78</v>
      </c>
      <c r="E90" s="288"/>
    </row>
    <row r="91" spans="1:4" ht="12.75">
      <c r="A91" s="197" t="s">
        <v>117</v>
      </c>
      <c r="B91" s="285" t="s">
        <v>2236</v>
      </c>
      <c r="C91" s="275">
        <v>40269</v>
      </c>
      <c r="D91" s="276">
        <v>2194.78</v>
      </c>
    </row>
    <row r="92" spans="1:4" ht="25.5">
      <c r="A92" s="197" t="s">
        <v>118</v>
      </c>
      <c r="B92" s="223" t="s">
        <v>1125</v>
      </c>
      <c r="C92" s="289">
        <v>40280</v>
      </c>
      <c r="D92" s="214">
        <v>3498.96</v>
      </c>
    </row>
    <row r="93" spans="1:4" ht="25.5">
      <c r="A93" s="197" t="s">
        <v>119</v>
      </c>
      <c r="B93" s="223" t="s">
        <v>1126</v>
      </c>
      <c r="C93" s="289">
        <v>40280</v>
      </c>
      <c r="D93" s="214">
        <v>2700.04</v>
      </c>
    </row>
    <row r="94" spans="1:4" ht="12.75">
      <c r="A94" s="197" t="s">
        <v>120</v>
      </c>
      <c r="B94" s="285" t="s">
        <v>2259</v>
      </c>
      <c r="C94" s="275">
        <v>41191</v>
      </c>
      <c r="D94" s="276">
        <v>2884.35</v>
      </c>
    </row>
    <row r="95" spans="1:4" ht="12.75">
      <c r="A95" s="197" t="s">
        <v>121</v>
      </c>
      <c r="B95" s="285" t="s">
        <v>2259</v>
      </c>
      <c r="C95" s="275">
        <v>41191</v>
      </c>
      <c r="D95" s="276">
        <v>2884.35</v>
      </c>
    </row>
    <row r="96" spans="1:4" ht="12.75">
      <c r="A96" s="197" t="s">
        <v>122</v>
      </c>
      <c r="B96" s="285" t="s">
        <v>2260</v>
      </c>
      <c r="C96" s="275">
        <v>41191</v>
      </c>
      <c r="D96" s="276">
        <v>3440</v>
      </c>
    </row>
    <row r="97" spans="1:4" ht="12.75">
      <c r="A97" s="197" t="s">
        <v>123</v>
      </c>
      <c r="B97" s="285" t="s">
        <v>2261</v>
      </c>
      <c r="C97" s="275">
        <v>41234</v>
      </c>
      <c r="D97" s="276">
        <v>423.35</v>
      </c>
    </row>
    <row r="98" spans="1:4" ht="12.75">
      <c r="A98" s="197" t="s">
        <v>124</v>
      </c>
      <c r="B98" s="285" t="s">
        <v>2261</v>
      </c>
      <c r="C98" s="275">
        <v>41234</v>
      </c>
      <c r="D98" s="276">
        <v>423.35</v>
      </c>
    </row>
    <row r="99" spans="1:4" ht="12.75">
      <c r="A99" s="197" t="s">
        <v>125</v>
      </c>
      <c r="B99" s="285" t="s">
        <v>2261</v>
      </c>
      <c r="C99" s="275">
        <v>41234</v>
      </c>
      <c r="D99" s="276">
        <v>423.35</v>
      </c>
    </row>
    <row r="100" spans="1:4" ht="12.75">
      <c r="A100" s="197" t="s">
        <v>126</v>
      </c>
      <c r="B100" s="285" t="s">
        <v>2261</v>
      </c>
      <c r="C100" s="275">
        <v>41234</v>
      </c>
      <c r="D100" s="276">
        <v>423.35</v>
      </c>
    </row>
    <row r="101" spans="1:4" ht="12.75">
      <c r="A101" s="197" t="s">
        <v>127</v>
      </c>
      <c r="B101" s="285" t="s">
        <v>2262</v>
      </c>
      <c r="C101" s="275">
        <v>41234</v>
      </c>
      <c r="D101" s="276">
        <v>596.55</v>
      </c>
    </row>
    <row r="102" spans="1:4" ht="12.75">
      <c r="A102" s="197" t="s">
        <v>128</v>
      </c>
      <c r="B102" s="285" t="s">
        <v>2262</v>
      </c>
      <c r="C102" s="275">
        <v>41234</v>
      </c>
      <c r="D102" s="276">
        <v>596.55</v>
      </c>
    </row>
    <row r="103" spans="1:6" ht="12.75">
      <c r="A103" s="197"/>
      <c r="B103" s="239" t="s">
        <v>1774</v>
      </c>
      <c r="C103" s="223"/>
      <c r="D103" s="270"/>
      <c r="F103" s="290">
        <f>SUM(D83:D102)</f>
        <v>40326.96</v>
      </c>
    </row>
    <row r="104" spans="1:6" ht="12.75">
      <c r="A104" s="291"/>
      <c r="B104" s="292"/>
      <c r="C104" s="293"/>
      <c r="D104" s="294"/>
      <c r="F104" s="295"/>
    </row>
    <row r="105" spans="1:6" ht="12.75">
      <c r="A105" s="291"/>
      <c r="B105" s="296" t="s">
        <v>2269</v>
      </c>
      <c r="C105" s="252"/>
      <c r="D105" s="297"/>
      <c r="F105" s="295"/>
    </row>
    <row r="106" spans="1:6" ht="25.5">
      <c r="A106" s="291"/>
      <c r="B106" s="298" t="s">
        <v>2263</v>
      </c>
      <c r="C106" s="228"/>
      <c r="D106" s="299" t="s">
        <v>2264</v>
      </c>
      <c r="F106" s="295"/>
    </row>
    <row r="107" spans="1:6" ht="48" customHeight="1">
      <c r="A107" s="291"/>
      <c r="B107" s="765" t="s">
        <v>2265</v>
      </c>
      <c r="C107" s="765"/>
      <c r="D107" s="300">
        <v>2039.96</v>
      </c>
      <c r="F107" s="295"/>
    </row>
    <row r="108" spans="1:6" ht="12.75">
      <c r="A108" s="291"/>
      <c r="B108" s="768" t="s">
        <v>2303</v>
      </c>
      <c r="C108" s="769"/>
      <c r="D108" s="763">
        <v>2322</v>
      </c>
      <c r="F108" s="295"/>
    </row>
    <row r="109" spans="1:6" ht="96" customHeight="1">
      <c r="A109" s="291"/>
      <c r="B109" s="766" t="s">
        <v>2266</v>
      </c>
      <c r="C109" s="767"/>
      <c r="D109" s="764"/>
      <c r="E109" s="301">
        <f>SUM(D107:D109)</f>
        <v>4361.96</v>
      </c>
      <c r="F109" s="295"/>
    </row>
    <row r="110" spans="1:6" ht="25.5">
      <c r="A110" s="291"/>
      <c r="B110" s="302" t="s">
        <v>2267</v>
      </c>
      <c r="C110" s="303"/>
      <c r="D110" s="300">
        <v>1803.06</v>
      </c>
      <c r="E110" s="233" t="s">
        <v>2301</v>
      </c>
      <c r="F110" s="295"/>
    </row>
    <row r="111" spans="1:6" ht="25.5">
      <c r="A111" s="291"/>
      <c r="B111" s="302" t="s">
        <v>2268</v>
      </c>
      <c r="C111" s="303"/>
      <c r="D111" s="299">
        <v>329.03</v>
      </c>
      <c r="E111" s="233" t="s">
        <v>2301</v>
      </c>
      <c r="F111" s="295"/>
    </row>
    <row r="112" spans="1:6" ht="12.75">
      <c r="A112" s="295"/>
      <c r="B112" s="295"/>
      <c r="C112" s="295"/>
      <c r="D112" s="295"/>
      <c r="F112" s="290">
        <f>SUM(D110:D111)</f>
        <v>2132.09</v>
      </c>
    </row>
    <row r="113" spans="1:6" ht="25.5">
      <c r="A113" s="304"/>
      <c r="B113" s="305" t="s">
        <v>1760</v>
      </c>
      <c r="C113" s="306"/>
      <c r="D113" s="307"/>
      <c r="E113" s="271" t="s">
        <v>1202</v>
      </c>
      <c r="F113" s="271" t="s">
        <v>1201</v>
      </c>
    </row>
    <row r="114" spans="1:4" ht="12.75">
      <c r="A114" s="197">
        <v>1</v>
      </c>
      <c r="B114" s="212" t="s">
        <v>1279</v>
      </c>
      <c r="C114" s="212">
        <v>2007</v>
      </c>
      <c r="D114" s="213">
        <v>3506.28</v>
      </c>
    </row>
    <row r="115" spans="1:4" ht="12.75">
      <c r="A115" s="197">
        <v>2</v>
      </c>
      <c r="B115" s="212" t="s">
        <v>1279</v>
      </c>
      <c r="C115" s="212">
        <v>2007</v>
      </c>
      <c r="D115" s="213">
        <v>3506.28</v>
      </c>
    </row>
    <row r="116" spans="1:4" ht="12.75">
      <c r="A116" s="197">
        <v>3</v>
      </c>
      <c r="B116" s="214" t="s">
        <v>1279</v>
      </c>
      <c r="C116" s="214">
        <v>2007</v>
      </c>
      <c r="D116" s="215">
        <v>3506.28</v>
      </c>
    </row>
    <row r="117" spans="1:4" ht="12.75">
      <c r="A117" s="197">
        <v>4</v>
      </c>
      <c r="B117" s="214" t="s">
        <v>1279</v>
      </c>
      <c r="C117" s="214">
        <v>2007</v>
      </c>
      <c r="D117" s="215">
        <v>3472.12</v>
      </c>
    </row>
    <row r="118" spans="1:4" ht="12.75">
      <c r="A118" s="197">
        <v>5</v>
      </c>
      <c r="B118" s="214" t="s">
        <v>1280</v>
      </c>
      <c r="C118" s="214">
        <v>2007</v>
      </c>
      <c r="D118" s="215">
        <v>3625</v>
      </c>
    </row>
    <row r="119" spans="1:4" ht="12.75">
      <c r="A119" s="197">
        <v>6</v>
      </c>
      <c r="B119" s="214" t="s">
        <v>1280</v>
      </c>
      <c r="C119" s="214">
        <v>2007</v>
      </c>
      <c r="D119" s="215">
        <v>3625</v>
      </c>
    </row>
    <row r="120" spans="1:4" ht="12.75">
      <c r="A120" s="197">
        <v>7</v>
      </c>
      <c r="B120" s="214" t="s">
        <v>1280</v>
      </c>
      <c r="C120" s="214">
        <v>2007</v>
      </c>
      <c r="D120" s="215">
        <v>3625</v>
      </c>
    </row>
    <row r="121" spans="1:4" ht="12.75">
      <c r="A121" s="197">
        <v>8</v>
      </c>
      <c r="B121" s="214" t="s">
        <v>1281</v>
      </c>
      <c r="C121" s="214">
        <v>2007</v>
      </c>
      <c r="D121" s="215">
        <v>3625</v>
      </c>
    </row>
    <row r="122" spans="1:4" ht="12.75">
      <c r="A122" s="197">
        <v>9</v>
      </c>
      <c r="B122" s="214" t="s">
        <v>1280</v>
      </c>
      <c r="C122" s="214">
        <v>2007</v>
      </c>
      <c r="D122" s="215">
        <v>3625</v>
      </c>
    </row>
    <row r="123" spans="1:4" ht="12.75">
      <c r="A123" s="197">
        <v>10</v>
      </c>
      <c r="B123" s="214" t="s">
        <v>1282</v>
      </c>
      <c r="C123" s="214">
        <v>2007</v>
      </c>
      <c r="D123" s="215">
        <v>4244</v>
      </c>
    </row>
    <row r="124" spans="1:4" ht="12.75">
      <c r="A124" s="197">
        <v>11</v>
      </c>
      <c r="B124" s="214" t="s">
        <v>1283</v>
      </c>
      <c r="C124" s="214">
        <v>2008</v>
      </c>
      <c r="D124" s="215">
        <v>3450</v>
      </c>
    </row>
    <row r="125" spans="1:4" ht="12.75">
      <c r="A125" s="197">
        <v>12</v>
      </c>
      <c r="B125" s="214" t="s">
        <v>1283</v>
      </c>
      <c r="C125" s="214">
        <v>2008</v>
      </c>
      <c r="D125" s="215">
        <v>3450</v>
      </c>
    </row>
    <row r="126" spans="1:4" ht="12.75">
      <c r="A126" s="197">
        <v>13</v>
      </c>
      <c r="B126" s="214" t="s">
        <v>1283</v>
      </c>
      <c r="C126" s="214">
        <v>2008</v>
      </c>
      <c r="D126" s="215">
        <v>3450</v>
      </c>
    </row>
    <row r="127" spans="1:4" ht="12.75">
      <c r="A127" s="197">
        <v>14</v>
      </c>
      <c r="B127" s="214" t="s">
        <v>1283</v>
      </c>
      <c r="C127" s="214">
        <v>2008</v>
      </c>
      <c r="D127" s="215">
        <v>3450</v>
      </c>
    </row>
    <row r="128" spans="1:4" ht="12.75">
      <c r="A128" s="197">
        <v>15</v>
      </c>
      <c r="B128" s="214" t="s">
        <v>1284</v>
      </c>
      <c r="C128" s="214">
        <v>2007</v>
      </c>
      <c r="D128" s="214">
        <v>989.42</v>
      </c>
    </row>
    <row r="129" spans="1:4" ht="12.75">
      <c r="A129" s="197">
        <v>16</v>
      </c>
      <c r="B129" s="214" t="s">
        <v>1284</v>
      </c>
      <c r="C129" s="214">
        <v>2007</v>
      </c>
      <c r="D129" s="214">
        <v>989.42</v>
      </c>
    </row>
    <row r="130" spans="1:4" ht="12.75">
      <c r="A130" s="197">
        <v>17</v>
      </c>
      <c r="B130" s="214" t="s">
        <v>1284</v>
      </c>
      <c r="C130" s="214">
        <v>2007</v>
      </c>
      <c r="D130" s="214">
        <v>989.42</v>
      </c>
    </row>
    <row r="131" spans="1:4" ht="12.75">
      <c r="A131" s="197">
        <v>18</v>
      </c>
      <c r="B131" s="214" t="s">
        <v>1285</v>
      </c>
      <c r="C131" s="214">
        <v>2008</v>
      </c>
      <c r="D131" s="214">
        <v>430</v>
      </c>
    </row>
    <row r="132" spans="1:4" ht="12.75">
      <c r="A132" s="197">
        <v>19</v>
      </c>
      <c r="B132" s="214" t="s">
        <v>1285</v>
      </c>
      <c r="C132" s="214">
        <v>2008</v>
      </c>
      <c r="D132" s="214">
        <v>430</v>
      </c>
    </row>
    <row r="133" spans="1:4" ht="12.75">
      <c r="A133" s="197">
        <v>20</v>
      </c>
      <c r="B133" s="214" t="s">
        <v>1286</v>
      </c>
      <c r="C133" s="214">
        <v>2007</v>
      </c>
      <c r="D133" s="215">
        <v>1120</v>
      </c>
    </row>
    <row r="134" spans="1:4" ht="12.75">
      <c r="A134" s="197">
        <v>21</v>
      </c>
      <c r="B134" s="214" t="s">
        <v>1287</v>
      </c>
      <c r="C134" s="214">
        <v>2007</v>
      </c>
      <c r="D134" s="214">
        <v>885.72</v>
      </c>
    </row>
    <row r="135" spans="1:4" ht="12.75">
      <c r="A135" s="197">
        <v>22</v>
      </c>
      <c r="B135" s="214" t="s">
        <v>1287</v>
      </c>
      <c r="C135" s="214">
        <v>2007</v>
      </c>
      <c r="D135" s="214">
        <v>967.46</v>
      </c>
    </row>
    <row r="136" spans="1:4" ht="12.75">
      <c r="A136" s="197">
        <v>23</v>
      </c>
      <c r="B136" s="214" t="s">
        <v>1287</v>
      </c>
      <c r="C136" s="214">
        <v>2007</v>
      </c>
      <c r="D136" s="214">
        <v>967.46</v>
      </c>
    </row>
    <row r="137" spans="1:4" ht="12.75">
      <c r="A137" s="197">
        <v>24</v>
      </c>
      <c r="B137" s="214" t="s">
        <v>1279</v>
      </c>
      <c r="C137" s="214">
        <v>2008</v>
      </c>
      <c r="D137" s="215">
        <v>3472.12</v>
      </c>
    </row>
    <row r="138" spans="1:4" ht="12.75">
      <c r="A138" s="197">
        <v>25</v>
      </c>
      <c r="B138" s="214" t="s">
        <v>1288</v>
      </c>
      <c r="C138" s="214">
        <v>2008</v>
      </c>
      <c r="D138" s="215">
        <v>1200</v>
      </c>
    </row>
    <row r="139" spans="1:4" ht="25.5">
      <c r="A139" s="197">
        <v>26</v>
      </c>
      <c r="B139" s="214" t="s">
        <v>1289</v>
      </c>
      <c r="C139" s="214">
        <v>2008</v>
      </c>
      <c r="D139" s="215">
        <v>4409.08</v>
      </c>
    </row>
    <row r="140" spans="1:4" ht="12.75">
      <c r="A140" s="197">
        <v>27</v>
      </c>
      <c r="B140" s="214" t="s">
        <v>1290</v>
      </c>
      <c r="C140" s="214">
        <v>2008</v>
      </c>
      <c r="D140" s="215">
        <v>2465.6</v>
      </c>
    </row>
    <row r="141" spans="1:4" ht="12.75">
      <c r="A141" s="197">
        <v>28</v>
      </c>
      <c r="B141" s="214" t="s">
        <v>1291</v>
      </c>
      <c r="C141" s="214">
        <v>2008</v>
      </c>
      <c r="D141" s="215">
        <v>1738.8</v>
      </c>
    </row>
    <row r="142" spans="1:4" ht="12.75">
      <c r="A142" s="197">
        <v>29</v>
      </c>
      <c r="B142" s="214" t="s">
        <v>1291</v>
      </c>
      <c r="C142" s="214">
        <v>2008</v>
      </c>
      <c r="D142" s="215">
        <v>2465.79</v>
      </c>
    </row>
    <row r="143" spans="1:4" ht="12.75">
      <c r="A143" s="197">
        <v>30</v>
      </c>
      <c r="B143" s="214" t="s">
        <v>1292</v>
      </c>
      <c r="C143" s="214">
        <v>2008</v>
      </c>
      <c r="D143" s="215">
        <v>1122.4</v>
      </c>
    </row>
    <row r="144" spans="1:4" ht="12.75">
      <c r="A144" s="197">
        <v>31</v>
      </c>
      <c r="B144" s="214" t="s">
        <v>1292</v>
      </c>
      <c r="C144" s="214">
        <v>2008</v>
      </c>
      <c r="D144" s="215">
        <v>1122.4</v>
      </c>
    </row>
    <row r="145" spans="1:4" ht="12.75">
      <c r="A145" s="197">
        <v>32</v>
      </c>
      <c r="B145" s="214" t="s">
        <v>1293</v>
      </c>
      <c r="C145" s="214">
        <v>2008</v>
      </c>
      <c r="D145" s="215">
        <v>1122.4</v>
      </c>
    </row>
    <row r="146" spans="1:4" ht="12.75">
      <c r="A146" s="197">
        <v>33</v>
      </c>
      <c r="B146" s="214" t="s">
        <v>1294</v>
      </c>
      <c r="C146" s="214">
        <v>2008</v>
      </c>
      <c r="D146" s="215">
        <v>11834</v>
      </c>
    </row>
    <row r="147" spans="1:4" ht="25.5">
      <c r="A147" s="197">
        <v>34</v>
      </c>
      <c r="B147" s="214" t="s">
        <v>1295</v>
      </c>
      <c r="C147" s="214">
        <v>2008</v>
      </c>
      <c r="D147" s="215">
        <v>8588.8</v>
      </c>
    </row>
    <row r="148" spans="1:4" ht="12.75">
      <c r="A148" s="197">
        <v>35</v>
      </c>
      <c r="B148" s="214" t="s">
        <v>1296</v>
      </c>
      <c r="C148" s="214">
        <v>2008</v>
      </c>
      <c r="D148" s="215">
        <v>3400</v>
      </c>
    </row>
    <row r="149" spans="1:4" ht="25.5">
      <c r="A149" s="197">
        <v>36</v>
      </c>
      <c r="B149" s="214" t="s">
        <v>1297</v>
      </c>
      <c r="C149" s="214">
        <v>2007</v>
      </c>
      <c r="D149" s="215">
        <v>2253.34</v>
      </c>
    </row>
    <row r="150" spans="1:4" ht="12.75">
      <c r="A150" s="197">
        <v>37</v>
      </c>
      <c r="B150" s="214" t="s">
        <v>1298</v>
      </c>
      <c r="C150" s="214">
        <v>2010</v>
      </c>
      <c r="D150" s="215">
        <v>4700</v>
      </c>
    </row>
    <row r="151" spans="1:4" ht="12.75">
      <c r="A151" s="197">
        <v>38</v>
      </c>
      <c r="B151" s="214" t="s">
        <v>1299</v>
      </c>
      <c r="C151" s="214">
        <v>2009</v>
      </c>
      <c r="D151" s="214">
        <v>836.99</v>
      </c>
    </row>
    <row r="152" spans="1:4" ht="12.75">
      <c r="A152" s="197">
        <v>39</v>
      </c>
      <c r="B152" s="214" t="s">
        <v>1300</v>
      </c>
      <c r="C152" s="214">
        <v>2009</v>
      </c>
      <c r="D152" s="215">
        <v>4499.36</v>
      </c>
    </row>
    <row r="153" spans="1:4" ht="12.75">
      <c r="A153" s="197">
        <v>40</v>
      </c>
      <c r="B153" s="214" t="s">
        <v>1300</v>
      </c>
      <c r="C153" s="214">
        <v>2009</v>
      </c>
      <c r="D153" s="215">
        <v>4499.36</v>
      </c>
    </row>
    <row r="154" spans="1:4" ht="12.75">
      <c r="A154" s="197">
        <v>41</v>
      </c>
      <c r="B154" s="214" t="s">
        <v>1300</v>
      </c>
      <c r="C154" s="214">
        <v>2009</v>
      </c>
      <c r="D154" s="215">
        <v>3514.82</v>
      </c>
    </row>
    <row r="155" spans="1:4" ht="12.75">
      <c r="A155" s="197">
        <v>42</v>
      </c>
      <c r="B155" s="214" t="s">
        <v>1301</v>
      </c>
      <c r="C155" s="214">
        <v>2009</v>
      </c>
      <c r="D155" s="215">
        <v>5028.78</v>
      </c>
    </row>
    <row r="156" spans="1:4" ht="12.75">
      <c r="A156" s="197">
        <v>43</v>
      </c>
      <c r="B156" s="214" t="s">
        <v>1302</v>
      </c>
      <c r="C156" s="214">
        <v>2009</v>
      </c>
      <c r="D156" s="215">
        <v>2050</v>
      </c>
    </row>
    <row r="157" spans="1:4" ht="12.75">
      <c r="A157" s="197">
        <v>44</v>
      </c>
      <c r="B157" s="214" t="s">
        <v>1303</v>
      </c>
      <c r="C157" s="214">
        <v>2009</v>
      </c>
      <c r="D157" s="214">
        <v>330</v>
      </c>
    </row>
    <row r="158" spans="1:4" ht="12.75">
      <c r="A158" s="197">
        <v>45</v>
      </c>
      <c r="B158" s="214" t="s">
        <v>1304</v>
      </c>
      <c r="C158" s="214">
        <v>2008</v>
      </c>
      <c r="D158" s="215">
        <v>2100</v>
      </c>
    </row>
    <row r="159" spans="1:4" ht="12.75">
      <c r="A159" s="197">
        <v>46</v>
      </c>
      <c r="B159" s="214" t="s">
        <v>1305</v>
      </c>
      <c r="C159" s="214">
        <v>2009</v>
      </c>
      <c r="D159" s="215">
        <v>2730.01</v>
      </c>
    </row>
    <row r="160" spans="1:4" ht="12.75">
      <c r="A160" s="197">
        <v>47</v>
      </c>
      <c r="B160" s="214" t="s">
        <v>1306</v>
      </c>
      <c r="C160" s="214">
        <v>2008</v>
      </c>
      <c r="D160" s="215">
        <v>2465.61</v>
      </c>
    </row>
    <row r="161" spans="1:4" ht="12.75">
      <c r="A161" s="197">
        <v>48</v>
      </c>
      <c r="B161" s="214" t="s">
        <v>1307</v>
      </c>
      <c r="C161" s="214">
        <v>2008</v>
      </c>
      <c r="D161" s="215">
        <v>1259</v>
      </c>
    </row>
    <row r="162" spans="1:4" ht="12.75">
      <c r="A162" s="197">
        <v>49</v>
      </c>
      <c r="B162" s="214" t="s">
        <v>1308</v>
      </c>
      <c r="C162" s="214">
        <v>2008</v>
      </c>
      <c r="D162" s="214">
        <v>726.78</v>
      </c>
    </row>
    <row r="163" spans="1:4" ht="12.75">
      <c r="A163" s="197">
        <v>50</v>
      </c>
      <c r="B163" s="214" t="s">
        <v>1309</v>
      </c>
      <c r="C163" s="214">
        <v>2008</v>
      </c>
      <c r="D163" s="215">
        <v>2330</v>
      </c>
    </row>
    <row r="164" spans="1:4" ht="12.75">
      <c r="A164" s="197">
        <v>51</v>
      </c>
      <c r="B164" s="214" t="s">
        <v>1310</v>
      </c>
      <c r="C164" s="214">
        <v>2010</v>
      </c>
      <c r="D164" s="214">
        <v>830</v>
      </c>
    </row>
    <row r="165" spans="1:4" ht="25.5">
      <c r="A165" s="197">
        <v>52</v>
      </c>
      <c r="B165" s="214" t="s">
        <v>1311</v>
      </c>
      <c r="C165" s="214">
        <v>2010</v>
      </c>
      <c r="D165" s="214">
        <v>1910.01</v>
      </c>
    </row>
    <row r="166" spans="1:4" ht="12.75">
      <c r="A166" s="197">
        <v>53</v>
      </c>
      <c r="B166" s="214" t="s">
        <v>1312</v>
      </c>
      <c r="C166" s="214">
        <v>2010</v>
      </c>
      <c r="D166" s="215">
        <v>2220</v>
      </c>
    </row>
    <row r="167" spans="1:4" ht="12.75">
      <c r="A167" s="197">
        <v>54</v>
      </c>
      <c r="B167" s="214" t="s">
        <v>1313</v>
      </c>
      <c r="C167" s="214">
        <v>2010</v>
      </c>
      <c r="D167" s="215">
        <v>4930</v>
      </c>
    </row>
    <row r="168" spans="1:4" ht="12.75">
      <c r="A168" s="197">
        <v>55</v>
      </c>
      <c r="B168" s="214" t="s">
        <v>1313</v>
      </c>
      <c r="C168" s="214">
        <v>2010</v>
      </c>
      <c r="D168" s="215">
        <v>4930</v>
      </c>
    </row>
    <row r="169" spans="1:4" ht="12.75">
      <c r="A169" s="197">
        <v>56</v>
      </c>
      <c r="B169" s="214" t="s">
        <v>1313</v>
      </c>
      <c r="C169" s="214">
        <v>2010</v>
      </c>
      <c r="D169" s="215">
        <v>4930</v>
      </c>
    </row>
    <row r="170" spans="1:4" ht="12.75">
      <c r="A170" s="197">
        <v>57</v>
      </c>
      <c r="B170" s="214" t="s">
        <v>1313</v>
      </c>
      <c r="C170" s="214">
        <v>2010</v>
      </c>
      <c r="D170" s="215">
        <v>4930</v>
      </c>
    </row>
    <row r="171" spans="1:4" ht="12.75">
      <c r="A171" s="197">
        <v>58</v>
      </c>
      <c r="B171" s="214" t="s">
        <v>1313</v>
      </c>
      <c r="C171" s="214">
        <v>2010</v>
      </c>
      <c r="D171" s="215">
        <v>4930</v>
      </c>
    </row>
    <row r="172" spans="1:4" ht="12.75">
      <c r="A172" s="197">
        <v>59</v>
      </c>
      <c r="B172" s="214" t="s">
        <v>1314</v>
      </c>
      <c r="C172" s="214">
        <v>2010</v>
      </c>
      <c r="D172" s="214">
        <v>800</v>
      </c>
    </row>
    <row r="173" spans="1:4" ht="25.5">
      <c r="A173" s="197">
        <v>60</v>
      </c>
      <c r="B173" s="214" t="s">
        <v>1315</v>
      </c>
      <c r="C173" s="214">
        <v>2011</v>
      </c>
      <c r="D173" s="215">
        <v>3530</v>
      </c>
    </row>
    <row r="174" spans="1:4" ht="12.75">
      <c r="A174" s="197">
        <v>61</v>
      </c>
      <c r="B174" s="214" t="s">
        <v>1316</v>
      </c>
      <c r="C174" s="214">
        <v>2011</v>
      </c>
      <c r="D174" s="214">
        <v>870</v>
      </c>
    </row>
    <row r="175" spans="1:4" ht="12.75">
      <c r="A175" s="197">
        <v>62</v>
      </c>
      <c r="B175" s="214" t="s">
        <v>1885</v>
      </c>
      <c r="C175" s="214">
        <v>2011</v>
      </c>
      <c r="D175" s="214">
        <v>1799.99</v>
      </c>
    </row>
    <row r="176" spans="1:4" ht="25.5">
      <c r="A176" s="197">
        <v>63</v>
      </c>
      <c r="B176" s="214" t="s">
        <v>1317</v>
      </c>
      <c r="C176" s="214">
        <v>2011</v>
      </c>
      <c r="D176" s="215">
        <v>3464</v>
      </c>
    </row>
    <row r="177" spans="1:4" ht="12.75">
      <c r="A177" s="197">
        <v>64</v>
      </c>
      <c r="B177" s="214" t="s">
        <v>1318</v>
      </c>
      <c r="C177" s="214">
        <v>2011</v>
      </c>
      <c r="D177" s="215">
        <v>1537.5</v>
      </c>
    </row>
    <row r="178" spans="1:4" ht="25.5">
      <c r="A178" s="197">
        <v>65</v>
      </c>
      <c r="B178" s="214" t="s">
        <v>1319</v>
      </c>
      <c r="C178" s="214">
        <v>2011</v>
      </c>
      <c r="D178" s="214">
        <v>898.05</v>
      </c>
    </row>
    <row r="179" spans="1:4" ht="25.5">
      <c r="A179" s="197">
        <v>66</v>
      </c>
      <c r="B179" s="214" t="s">
        <v>1317</v>
      </c>
      <c r="C179" s="214">
        <v>2011</v>
      </c>
      <c r="D179" s="215">
        <v>3464</v>
      </c>
    </row>
    <row r="180" spans="1:4" ht="12.75">
      <c r="A180" s="197">
        <v>67</v>
      </c>
      <c r="B180" s="214" t="s">
        <v>1320</v>
      </c>
      <c r="C180" s="214">
        <v>2012</v>
      </c>
      <c r="D180" s="215">
        <v>4305</v>
      </c>
    </row>
    <row r="181" spans="1:4" ht="12.75">
      <c r="A181" s="197">
        <v>68</v>
      </c>
      <c r="B181" s="214" t="s">
        <v>1321</v>
      </c>
      <c r="C181" s="214">
        <v>2012</v>
      </c>
      <c r="D181" s="215">
        <v>2961</v>
      </c>
    </row>
    <row r="182" spans="1:4" ht="12.75">
      <c r="A182" s="197">
        <v>69</v>
      </c>
      <c r="B182" s="214" t="s">
        <v>1322</v>
      </c>
      <c r="C182" s="214">
        <v>2012</v>
      </c>
      <c r="D182" s="215">
        <v>1850.01</v>
      </c>
    </row>
    <row r="183" spans="1:4" ht="12.75">
      <c r="A183" s="197">
        <v>70</v>
      </c>
      <c r="B183" s="214" t="s">
        <v>1323</v>
      </c>
      <c r="C183" s="214">
        <v>2012</v>
      </c>
      <c r="D183" s="215">
        <v>818</v>
      </c>
    </row>
    <row r="184" spans="1:4" ht="12.75">
      <c r="A184" s="197">
        <v>71</v>
      </c>
      <c r="B184" s="214" t="s">
        <v>1324</v>
      </c>
      <c r="C184" s="214">
        <v>2012</v>
      </c>
      <c r="D184" s="215">
        <v>25584</v>
      </c>
    </row>
    <row r="185" spans="1:4" ht="12.75">
      <c r="A185" s="197">
        <v>72</v>
      </c>
      <c r="B185" s="214" t="s">
        <v>1937</v>
      </c>
      <c r="C185" s="214">
        <v>2012</v>
      </c>
      <c r="D185" s="215">
        <v>3793</v>
      </c>
    </row>
    <row r="186" spans="1:4" ht="12.75">
      <c r="A186" s="197">
        <v>73</v>
      </c>
      <c r="B186" s="214" t="s">
        <v>1938</v>
      </c>
      <c r="C186" s="214">
        <v>2013</v>
      </c>
      <c r="D186" s="215">
        <v>4048</v>
      </c>
    </row>
    <row r="187" spans="1:4" ht="12.75">
      <c r="A187" s="197">
        <v>74</v>
      </c>
      <c r="B187" s="214" t="s">
        <v>1305</v>
      </c>
      <c r="C187" s="214">
        <v>2013</v>
      </c>
      <c r="D187" s="215">
        <v>1155.5</v>
      </c>
    </row>
    <row r="188" spans="1:4" ht="12.75">
      <c r="A188" s="197">
        <v>75</v>
      </c>
      <c r="B188" s="214" t="s">
        <v>1305</v>
      </c>
      <c r="C188" s="214">
        <v>2013</v>
      </c>
      <c r="D188" s="215">
        <v>1155.5</v>
      </c>
    </row>
    <row r="189" spans="1:4" ht="12.75">
      <c r="A189" s="197">
        <v>76</v>
      </c>
      <c r="B189" s="214" t="s">
        <v>1939</v>
      </c>
      <c r="C189" s="214">
        <v>2013</v>
      </c>
      <c r="D189" s="215">
        <v>2560</v>
      </c>
    </row>
    <row r="190" spans="1:4" ht="12.75">
      <c r="A190" s="197">
        <v>77</v>
      </c>
      <c r="B190" s="214" t="s">
        <v>1940</v>
      </c>
      <c r="C190" s="214">
        <v>2013</v>
      </c>
      <c r="D190" s="215">
        <v>698</v>
      </c>
    </row>
    <row r="191" spans="1:4" ht="12.75">
      <c r="A191" s="197">
        <v>78</v>
      </c>
      <c r="B191" s="214" t="s">
        <v>1941</v>
      </c>
      <c r="C191" s="214">
        <v>2013</v>
      </c>
      <c r="D191" s="215">
        <v>788.5</v>
      </c>
    </row>
    <row r="192" spans="1:4" ht="12.75">
      <c r="A192" s="197">
        <v>79</v>
      </c>
      <c r="B192" s="214" t="s">
        <v>1942</v>
      </c>
      <c r="C192" s="214">
        <v>2013</v>
      </c>
      <c r="D192" s="215">
        <v>559.98</v>
      </c>
    </row>
    <row r="193" spans="1:4" ht="12.75">
      <c r="A193" s="197">
        <v>80</v>
      </c>
      <c r="B193" s="214" t="s">
        <v>1943</v>
      </c>
      <c r="C193" s="214">
        <v>2013</v>
      </c>
      <c r="D193" s="215">
        <v>2384.85</v>
      </c>
    </row>
    <row r="194" spans="1:4" ht="12.75">
      <c r="A194" s="197">
        <v>81</v>
      </c>
      <c r="B194" s="214" t="s">
        <v>1941</v>
      </c>
      <c r="C194" s="214">
        <v>2013</v>
      </c>
      <c r="D194" s="215">
        <v>1033.37</v>
      </c>
    </row>
    <row r="195" spans="1:5" ht="12.75">
      <c r="A195" s="295"/>
      <c r="B195" s="295"/>
      <c r="C195" s="295"/>
      <c r="D195" s="295"/>
      <c r="E195" s="268">
        <f>SUM(D114:D195)</f>
        <v>239862.56</v>
      </c>
    </row>
    <row r="196" spans="1:6" ht="25.5">
      <c r="A196" s="295"/>
      <c r="B196" s="295"/>
      <c r="C196" s="295"/>
      <c r="D196" s="295"/>
      <c r="E196" s="271" t="s">
        <v>1202</v>
      </c>
      <c r="F196" s="271" t="s">
        <v>1201</v>
      </c>
    </row>
    <row r="197" spans="1:4" ht="15.75" customHeight="1">
      <c r="A197" s="770" t="s">
        <v>2304</v>
      </c>
      <c r="B197" s="771"/>
      <c r="C197" s="771"/>
      <c r="D197" s="308"/>
    </row>
    <row r="198" spans="1:4" ht="15.75" customHeight="1">
      <c r="A198" s="309"/>
      <c r="B198" s="310"/>
      <c r="C198" s="310"/>
      <c r="D198" s="308"/>
    </row>
    <row r="199" spans="1:4" ht="15.75" customHeight="1">
      <c r="A199" s="291">
        <v>1</v>
      </c>
      <c r="B199" s="214" t="s">
        <v>1325</v>
      </c>
      <c r="C199" s="216">
        <v>2007</v>
      </c>
      <c r="D199" s="215">
        <v>3938.16</v>
      </c>
    </row>
    <row r="200" spans="1:4" ht="15.75" customHeight="1">
      <c r="A200" s="291">
        <v>2</v>
      </c>
      <c r="B200" s="214" t="s">
        <v>1326</v>
      </c>
      <c r="C200" s="216">
        <v>2007</v>
      </c>
      <c r="D200" s="214">
        <v>700</v>
      </c>
    </row>
    <row r="201" spans="1:4" ht="15.75" customHeight="1">
      <c r="A201" s="291">
        <v>3</v>
      </c>
      <c r="B201" s="214" t="s">
        <v>1327</v>
      </c>
      <c r="C201" s="216">
        <v>2008</v>
      </c>
      <c r="D201" s="215">
        <v>3065</v>
      </c>
    </row>
    <row r="202" spans="1:4" ht="15.75" customHeight="1">
      <c r="A202" s="291">
        <v>4</v>
      </c>
      <c r="B202" s="214" t="s">
        <v>1328</v>
      </c>
      <c r="C202" s="216">
        <v>2008</v>
      </c>
      <c r="D202" s="215">
        <v>4961.74</v>
      </c>
    </row>
    <row r="203" spans="1:4" ht="15.75" customHeight="1">
      <c r="A203" s="291">
        <v>5</v>
      </c>
      <c r="B203" s="214" t="s">
        <v>1329</v>
      </c>
      <c r="C203" s="216">
        <v>2009</v>
      </c>
      <c r="D203" s="215">
        <v>3924</v>
      </c>
    </row>
    <row r="204" spans="1:4" ht="15.75" customHeight="1">
      <c r="A204" s="291">
        <v>6</v>
      </c>
      <c r="B204" s="214" t="s">
        <v>1330</v>
      </c>
      <c r="C204" s="216">
        <v>2008</v>
      </c>
      <c r="D204" s="215">
        <v>1583</v>
      </c>
    </row>
    <row r="205" spans="1:4" ht="15.75" customHeight="1">
      <c r="A205" s="291">
        <v>7</v>
      </c>
      <c r="B205" s="214" t="s">
        <v>1331</v>
      </c>
      <c r="C205" s="216">
        <v>2008</v>
      </c>
      <c r="D205" s="214">
        <v>400</v>
      </c>
    </row>
    <row r="206" spans="1:4" ht="15.75" customHeight="1">
      <c r="A206" s="291">
        <v>8</v>
      </c>
      <c r="B206" s="214" t="s">
        <v>1332</v>
      </c>
      <c r="C206" s="216">
        <v>2009</v>
      </c>
      <c r="D206" s="215">
        <v>3480</v>
      </c>
    </row>
    <row r="207" spans="1:4" ht="15.75" customHeight="1">
      <c r="A207" s="291">
        <v>9</v>
      </c>
      <c r="B207" s="214" t="s">
        <v>1333</v>
      </c>
      <c r="C207" s="216">
        <v>2010</v>
      </c>
      <c r="D207" s="215">
        <v>2700.01</v>
      </c>
    </row>
    <row r="208" spans="1:4" ht="15.75" customHeight="1">
      <c r="A208" s="291">
        <v>10</v>
      </c>
      <c r="B208" s="214" t="s">
        <v>1334</v>
      </c>
      <c r="C208" s="216">
        <v>2010</v>
      </c>
      <c r="D208" s="215">
        <v>3434</v>
      </c>
    </row>
    <row r="209" spans="1:4" ht="15.75" customHeight="1">
      <c r="A209" s="291">
        <v>11</v>
      </c>
      <c r="B209" s="214" t="s">
        <v>1335</v>
      </c>
      <c r="C209" s="216">
        <v>2011</v>
      </c>
      <c r="D209" s="215">
        <v>2490</v>
      </c>
    </row>
    <row r="210" spans="1:6" ht="12.75">
      <c r="A210" s="197"/>
      <c r="B210" s="239" t="s">
        <v>1774</v>
      </c>
      <c r="C210" s="223"/>
      <c r="D210" s="311"/>
      <c r="F210" s="270">
        <f>SUM(D199:D209)</f>
        <v>30675.910000000003</v>
      </c>
    </row>
    <row r="211" spans="2:6" ht="25.5">
      <c r="B211" s="312" t="s">
        <v>1765</v>
      </c>
      <c r="E211" s="271" t="s">
        <v>1202</v>
      </c>
      <c r="F211" s="271" t="s">
        <v>1201</v>
      </c>
    </row>
    <row r="212" spans="1:6" ht="12.75">
      <c r="A212" s="224">
        <v>1</v>
      </c>
      <c r="B212" s="606" t="s">
        <v>2365</v>
      </c>
      <c r="C212" s="607">
        <v>2007</v>
      </c>
      <c r="D212" s="313">
        <v>357</v>
      </c>
      <c r="E212" s="604"/>
      <c r="F212" s="604"/>
    </row>
    <row r="213" spans="1:6" ht="12.75">
      <c r="A213" s="224">
        <v>2</v>
      </c>
      <c r="B213" s="606" t="s">
        <v>2366</v>
      </c>
      <c r="C213" s="607">
        <v>2007</v>
      </c>
      <c r="D213" s="313">
        <v>185</v>
      </c>
      <c r="E213" s="604"/>
      <c r="F213" s="604"/>
    </row>
    <row r="214" spans="1:6" ht="12.75">
      <c r="A214" s="224">
        <v>3</v>
      </c>
      <c r="B214" s="606" t="s">
        <v>2367</v>
      </c>
      <c r="C214" s="607">
        <v>2007</v>
      </c>
      <c r="D214" s="313">
        <v>350</v>
      </c>
      <c r="E214" s="604"/>
      <c r="F214" s="604"/>
    </row>
    <row r="215" spans="1:6" ht="12.75">
      <c r="A215" s="224">
        <v>4</v>
      </c>
      <c r="B215" s="293" t="s">
        <v>2368</v>
      </c>
      <c r="C215" s="197">
        <v>2007</v>
      </c>
      <c r="D215" s="214">
        <v>2210</v>
      </c>
      <c r="E215" s="604"/>
      <c r="F215" s="604"/>
    </row>
    <row r="216" spans="1:6" ht="12.75">
      <c r="A216" s="224">
        <v>5</v>
      </c>
      <c r="B216" s="273" t="s">
        <v>2369</v>
      </c>
      <c r="C216" s="197">
        <v>2007</v>
      </c>
      <c r="D216" s="214">
        <v>3714</v>
      </c>
      <c r="E216" s="604"/>
      <c r="F216" s="604"/>
    </row>
    <row r="217" spans="1:6" ht="12.75">
      <c r="A217" s="224">
        <v>6</v>
      </c>
      <c r="B217" s="273" t="s">
        <v>2370</v>
      </c>
      <c r="C217" s="197">
        <v>2007</v>
      </c>
      <c r="D217" s="214">
        <v>2839</v>
      </c>
      <c r="E217" s="604"/>
      <c r="F217" s="604"/>
    </row>
    <row r="218" spans="1:6" ht="12.75">
      <c r="A218" s="224">
        <v>7</v>
      </c>
      <c r="B218" s="273" t="s">
        <v>2371</v>
      </c>
      <c r="C218" s="197">
        <v>2007</v>
      </c>
      <c r="D218" s="214">
        <v>6297.53</v>
      </c>
      <c r="E218" s="604"/>
      <c r="F218" s="604"/>
    </row>
    <row r="219" spans="1:6" ht="12.75">
      <c r="A219" s="224">
        <v>8</v>
      </c>
      <c r="B219" s="606" t="s">
        <v>2372</v>
      </c>
      <c r="C219" s="607">
        <v>2007</v>
      </c>
      <c r="D219" s="313">
        <v>259</v>
      </c>
      <c r="E219" s="604"/>
      <c r="F219" s="604"/>
    </row>
    <row r="220" spans="1:4" ht="12.75">
      <c r="A220" s="224">
        <v>9</v>
      </c>
      <c r="B220" s="606" t="s">
        <v>204</v>
      </c>
      <c r="C220" s="224">
        <v>2008</v>
      </c>
      <c r="D220" s="313">
        <v>720</v>
      </c>
    </row>
    <row r="221" spans="1:4" ht="25.5">
      <c r="A221" s="232">
        <v>10</v>
      </c>
      <c r="B221" s="222" t="s">
        <v>205</v>
      </c>
      <c r="C221" s="224">
        <v>2008</v>
      </c>
      <c r="D221" s="314">
        <v>2912</v>
      </c>
    </row>
    <row r="222" spans="1:4" ht="12.75">
      <c r="A222" s="232">
        <v>11</v>
      </c>
      <c r="B222" s="221" t="s">
        <v>206</v>
      </c>
      <c r="C222" s="224">
        <v>2008</v>
      </c>
      <c r="D222" s="313">
        <v>2233.6</v>
      </c>
    </row>
    <row r="223" spans="1:4" ht="12.75">
      <c r="A223" s="232">
        <v>12</v>
      </c>
      <c r="B223" s="221" t="s">
        <v>207</v>
      </c>
      <c r="C223" s="224">
        <v>2008</v>
      </c>
      <c r="D223" s="313">
        <v>1558</v>
      </c>
    </row>
    <row r="224" spans="1:4" ht="12.75">
      <c r="A224" s="232">
        <v>13</v>
      </c>
      <c r="B224" s="221" t="s">
        <v>208</v>
      </c>
      <c r="C224" s="224">
        <v>2008</v>
      </c>
      <c r="D224" s="313">
        <v>1117</v>
      </c>
    </row>
    <row r="225" spans="1:4" ht="12.75">
      <c r="A225" s="232">
        <v>14</v>
      </c>
      <c r="B225" s="221" t="s">
        <v>209</v>
      </c>
      <c r="C225" s="224">
        <v>2008</v>
      </c>
      <c r="D225" s="313">
        <v>799</v>
      </c>
    </row>
    <row r="226" spans="1:4" ht="12.75">
      <c r="A226" s="232">
        <v>15</v>
      </c>
      <c r="B226" s="221" t="s">
        <v>210</v>
      </c>
      <c r="C226" s="224">
        <v>2008</v>
      </c>
      <c r="D226" s="313">
        <v>695.99</v>
      </c>
    </row>
    <row r="227" spans="1:4" ht="12.75">
      <c r="A227" s="232">
        <v>16</v>
      </c>
      <c r="B227" s="221" t="s">
        <v>211</v>
      </c>
      <c r="C227" s="224">
        <v>2008</v>
      </c>
      <c r="D227" s="313">
        <v>1032.35</v>
      </c>
    </row>
    <row r="228" spans="1:4" ht="12.75">
      <c r="A228" s="232">
        <v>17</v>
      </c>
      <c r="B228" s="221" t="s">
        <v>212</v>
      </c>
      <c r="C228" s="224">
        <v>2009</v>
      </c>
      <c r="D228" s="313">
        <v>2338</v>
      </c>
    </row>
    <row r="229" spans="1:4" ht="12.75">
      <c r="A229" s="232">
        <v>18</v>
      </c>
      <c r="B229" s="223" t="s">
        <v>213</v>
      </c>
      <c r="C229" s="197">
        <v>2009</v>
      </c>
      <c r="D229" s="214">
        <v>379</v>
      </c>
    </row>
    <row r="230" spans="1:4" ht="25.5">
      <c r="A230" s="232">
        <v>19</v>
      </c>
      <c r="B230" s="221" t="s">
        <v>214</v>
      </c>
      <c r="C230" s="224">
        <v>2010</v>
      </c>
      <c r="D230" s="313">
        <v>1545.01</v>
      </c>
    </row>
    <row r="231" spans="1:4" ht="12.75">
      <c r="A231" s="232">
        <v>20</v>
      </c>
      <c r="B231" s="225" t="s">
        <v>215</v>
      </c>
      <c r="C231" s="224">
        <v>2010</v>
      </c>
      <c r="D231" s="313">
        <v>326</v>
      </c>
    </row>
    <row r="232" spans="1:4" ht="25.5">
      <c r="A232" s="232">
        <v>21</v>
      </c>
      <c r="B232" s="223" t="s">
        <v>1079</v>
      </c>
      <c r="C232" s="224">
        <v>2010</v>
      </c>
      <c r="D232" s="214">
        <v>21235.478600000002</v>
      </c>
    </row>
    <row r="233" spans="1:4" ht="12.75">
      <c r="A233" s="232">
        <v>22</v>
      </c>
      <c r="B233" s="223" t="s">
        <v>1080</v>
      </c>
      <c r="C233" s="224">
        <v>2010</v>
      </c>
      <c r="D233" s="214">
        <v>4090.416</v>
      </c>
    </row>
    <row r="234" spans="1:4" ht="12.75">
      <c r="A234" s="232">
        <v>23</v>
      </c>
      <c r="B234" s="223" t="s">
        <v>1081</v>
      </c>
      <c r="C234" s="224">
        <v>2010</v>
      </c>
      <c r="D234" s="214">
        <v>49510.1376</v>
      </c>
    </row>
    <row r="235" spans="1:4" ht="38.25">
      <c r="A235" s="232">
        <v>24</v>
      </c>
      <c r="B235" s="223" t="s">
        <v>578</v>
      </c>
      <c r="C235" s="224">
        <v>2010</v>
      </c>
      <c r="D235" s="214">
        <v>4498.384</v>
      </c>
    </row>
    <row r="236" spans="1:4" ht="12.75">
      <c r="A236" s="232">
        <v>25</v>
      </c>
      <c r="B236" s="223" t="s">
        <v>1082</v>
      </c>
      <c r="C236" s="224">
        <v>2010</v>
      </c>
      <c r="D236" s="214">
        <v>7582.983200000001</v>
      </c>
    </row>
    <row r="237" spans="1:4" ht="12.75">
      <c r="A237" s="232">
        <v>26</v>
      </c>
      <c r="B237" s="226" t="s">
        <v>216</v>
      </c>
      <c r="C237" s="224">
        <v>2010</v>
      </c>
      <c r="D237" s="315">
        <v>73357.11159999999</v>
      </c>
    </row>
    <row r="238" spans="1:4" ht="25.5">
      <c r="A238" s="232">
        <v>27</v>
      </c>
      <c r="B238" s="226" t="s">
        <v>579</v>
      </c>
      <c r="C238" s="224">
        <v>2010</v>
      </c>
      <c r="D238" s="215">
        <v>289449.392</v>
      </c>
    </row>
    <row r="239" spans="1:4" ht="25.5">
      <c r="A239" s="232">
        <v>28</v>
      </c>
      <c r="B239" s="226" t="s">
        <v>217</v>
      </c>
      <c r="C239" s="224">
        <v>2010</v>
      </c>
      <c r="D239" s="215">
        <v>333714.71056</v>
      </c>
    </row>
    <row r="240" spans="1:4" ht="12.75">
      <c r="A240" s="232">
        <v>29</v>
      </c>
      <c r="B240" s="226" t="s">
        <v>1074</v>
      </c>
      <c r="C240" s="224">
        <v>2010</v>
      </c>
      <c r="D240" s="215">
        <v>124719.6728</v>
      </c>
    </row>
    <row r="241" spans="1:4" ht="25.5">
      <c r="A241" s="232">
        <v>30</v>
      </c>
      <c r="B241" s="226" t="s">
        <v>580</v>
      </c>
      <c r="C241" s="224">
        <v>2010</v>
      </c>
      <c r="D241" s="215">
        <v>2928</v>
      </c>
    </row>
    <row r="242" spans="1:4" ht="25.5">
      <c r="A242" s="232">
        <v>31</v>
      </c>
      <c r="B242" s="226" t="s">
        <v>580</v>
      </c>
      <c r="C242" s="224">
        <v>2010</v>
      </c>
      <c r="D242" s="215">
        <v>2928</v>
      </c>
    </row>
    <row r="243" spans="1:4" ht="25.5">
      <c r="A243" s="232">
        <v>32</v>
      </c>
      <c r="B243" s="226" t="s">
        <v>580</v>
      </c>
      <c r="C243" s="224">
        <v>2010</v>
      </c>
      <c r="D243" s="215">
        <v>2928</v>
      </c>
    </row>
    <row r="244" spans="1:4" ht="25.5">
      <c r="A244" s="232">
        <v>33</v>
      </c>
      <c r="B244" s="226" t="s">
        <v>580</v>
      </c>
      <c r="C244" s="224">
        <v>2010</v>
      </c>
      <c r="D244" s="215">
        <v>2928</v>
      </c>
    </row>
    <row r="245" spans="1:4" ht="12.75">
      <c r="A245" s="232">
        <v>34</v>
      </c>
      <c r="B245" s="228" t="s">
        <v>581</v>
      </c>
      <c r="C245" s="229">
        <v>2010</v>
      </c>
      <c r="D245" s="316">
        <v>5856</v>
      </c>
    </row>
    <row r="246" spans="1:4" ht="12.75">
      <c r="A246" s="260">
        <v>35</v>
      </c>
      <c r="B246" s="228" t="s">
        <v>913</v>
      </c>
      <c r="C246" s="229">
        <v>2011</v>
      </c>
      <c r="D246" s="215">
        <v>4199.71</v>
      </c>
    </row>
    <row r="247" spans="2:5" ht="12.75">
      <c r="B247" s="239" t="s">
        <v>1774</v>
      </c>
      <c r="C247" s="223"/>
      <c r="E247" s="270">
        <f>SUM(D212:D246)</f>
        <v>961793.47636</v>
      </c>
    </row>
    <row r="248" ht="12.75"/>
    <row r="249" ht="12.75">
      <c r="B249" s="269" t="s">
        <v>1777</v>
      </c>
    </row>
    <row r="250" spans="1:6" ht="25.5">
      <c r="A250" s="291">
        <v>1</v>
      </c>
      <c r="B250" s="223" t="s">
        <v>1083</v>
      </c>
      <c r="C250" s="197">
        <v>2007</v>
      </c>
      <c r="D250" s="214">
        <v>201524.36</v>
      </c>
      <c r="E250" s="271" t="s">
        <v>1202</v>
      </c>
      <c r="F250" s="271" t="s">
        <v>1201</v>
      </c>
    </row>
    <row r="251" spans="1:4" ht="25.5">
      <c r="A251" s="317">
        <v>2</v>
      </c>
      <c r="B251" s="254" t="s">
        <v>1084</v>
      </c>
      <c r="C251" s="317">
        <v>2007</v>
      </c>
      <c r="D251" s="318">
        <v>122011.35</v>
      </c>
    </row>
    <row r="252" spans="1:4" ht="12.75">
      <c r="A252" s="319">
        <v>2</v>
      </c>
      <c r="B252" s="256" t="s">
        <v>1085</v>
      </c>
      <c r="C252" s="319">
        <v>2007</v>
      </c>
      <c r="D252" s="257">
        <v>7677.12</v>
      </c>
    </row>
    <row r="253" spans="1:4" ht="25.5">
      <c r="A253" s="319">
        <v>3</v>
      </c>
      <c r="B253" s="256" t="s">
        <v>1086</v>
      </c>
      <c r="C253" s="319">
        <v>2007</v>
      </c>
      <c r="D253" s="257">
        <v>7677.12</v>
      </c>
    </row>
    <row r="254" spans="1:4" ht="25.5">
      <c r="A254" s="319">
        <v>4</v>
      </c>
      <c r="B254" s="256" t="s">
        <v>1087</v>
      </c>
      <c r="C254" s="319">
        <v>2007</v>
      </c>
      <c r="D254" s="257">
        <v>20563.7</v>
      </c>
    </row>
    <row r="255" spans="1:4" ht="25.5">
      <c r="A255" s="319">
        <v>5</v>
      </c>
      <c r="B255" s="256" t="s">
        <v>1088</v>
      </c>
      <c r="C255" s="319">
        <v>2007</v>
      </c>
      <c r="D255" s="320">
        <v>12576.76</v>
      </c>
    </row>
    <row r="256" spans="1:4" ht="12.75">
      <c r="A256" s="319">
        <v>6</v>
      </c>
      <c r="B256" s="321" t="s">
        <v>1089</v>
      </c>
      <c r="C256" s="319">
        <v>2007</v>
      </c>
      <c r="D256" s="322">
        <v>9596.4</v>
      </c>
    </row>
    <row r="257" spans="1:4" ht="12.75">
      <c r="A257" s="319">
        <v>7</v>
      </c>
      <c r="B257" s="321" t="s">
        <v>1090</v>
      </c>
      <c r="C257" s="319">
        <v>2007</v>
      </c>
      <c r="D257" s="322">
        <v>2605.07</v>
      </c>
    </row>
    <row r="258" spans="1:4" ht="12.75">
      <c r="A258" s="319">
        <v>8</v>
      </c>
      <c r="B258" s="321" t="s">
        <v>1091</v>
      </c>
      <c r="C258" s="319">
        <v>2007</v>
      </c>
      <c r="D258" s="323">
        <v>46611.1</v>
      </c>
    </row>
    <row r="259" spans="1:4" ht="12.75">
      <c r="A259" s="319">
        <v>9</v>
      </c>
      <c r="B259" s="256" t="s">
        <v>1092</v>
      </c>
      <c r="C259" s="319">
        <v>2007</v>
      </c>
      <c r="D259" s="320">
        <v>126124.09</v>
      </c>
    </row>
    <row r="260" spans="1:4" ht="25.5">
      <c r="A260" s="319">
        <v>10</v>
      </c>
      <c r="B260" s="256" t="s">
        <v>1093</v>
      </c>
      <c r="C260" s="319">
        <v>2007</v>
      </c>
      <c r="D260" s="323">
        <v>7715.5</v>
      </c>
    </row>
    <row r="261" spans="1:4" ht="25.5">
      <c r="A261" s="319">
        <v>11</v>
      </c>
      <c r="B261" s="256" t="s">
        <v>1094</v>
      </c>
      <c r="C261" s="319">
        <v>2007</v>
      </c>
      <c r="D261" s="320">
        <v>2022.1</v>
      </c>
    </row>
    <row r="262" spans="1:4" ht="25.5">
      <c r="A262" s="319">
        <v>12</v>
      </c>
      <c r="B262" s="256" t="s">
        <v>1095</v>
      </c>
      <c r="C262" s="319">
        <v>2007</v>
      </c>
      <c r="D262" s="320">
        <v>24034.93</v>
      </c>
    </row>
    <row r="263" spans="1:4" ht="25.5">
      <c r="A263" s="319">
        <v>13</v>
      </c>
      <c r="B263" s="256" t="s">
        <v>1096</v>
      </c>
      <c r="C263" s="319">
        <v>2007</v>
      </c>
      <c r="D263" s="320">
        <v>14295.89</v>
      </c>
    </row>
    <row r="264" spans="1:4" ht="25.5">
      <c r="A264" s="319">
        <v>14</v>
      </c>
      <c r="B264" s="256" t="s">
        <v>1097</v>
      </c>
      <c r="C264" s="319">
        <v>2007</v>
      </c>
      <c r="D264" s="320">
        <v>37734.42</v>
      </c>
    </row>
    <row r="265" spans="1:4" ht="25.5">
      <c r="A265" s="319">
        <v>15</v>
      </c>
      <c r="B265" s="256" t="s">
        <v>1098</v>
      </c>
      <c r="C265" s="319">
        <v>2007</v>
      </c>
      <c r="D265" s="320">
        <v>24000</v>
      </c>
    </row>
    <row r="266" spans="1:4" ht="25.5">
      <c r="A266" s="319">
        <v>16</v>
      </c>
      <c r="B266" s="256" t="s">
        <v>1099</v>
      </c>
      <c r="C266" s="319">
        <v>2007</v>
      </c>
      <c r="D266" s="320">
        <v>31916.98</v>
      </c>
    </row>
    <row r="267" spans="1:4" ht="25.5">
      <c r="A267" s="319">
        <v>17</v>
      </c>
      <c r="B267" s="256" t="s">
        <v>1100</v>
      </c>
      <c r="C267" s="319">
        <v>2007</v>
      </c>
      <c r="D267" s="320">
        <v>3620</v>
      </c>
    </row>
    <row r="268" spans="1:4" ht="12.75">
      <c r="A268" s="319">
        <v>18</v>
      </c>
      <c r="B268" s="256" t="s">
        <v>1101</v>
      </c>
      <c r="C268" s="319">
        <v>2007</v>
      </c>
      <c r="D268" s="320">
        <v>1800</v>
      </c>
    </row>
    <row r="269" spans="1:4" ht="12.75">
      <c r="A269" s="319">
        <v>19</v>
      </c>
      <c r="B269" s="256" t="s">
        <v>1102</v>
      </c>
      <c r="C269" s="319">
        <v>2007</v>
      </c>
      <c r="D269" s="320">
        <v>2427.8</v>
      </c>
    </row>
    <row r="270" spans="1:4" ht="12.75">
      <c r="A270" s="319">
        <v>20</v>
      </c>
      <c r="B270" s="256" t="s">
        <v>1103</v>
      </c>
      <c r="C270" s="319">
        <v>2007</v>
      </c>
      <c r="D270" s="320">
        <v>1319.99</v>
      </c>
    </row>
    <row r="271" spans="1:4" ht="12.75">
      <c r="A271" s="317">
        <v>1</v>
      </c>
      <c r="B271" s="254" t="s">
        <v>1944</v>
      </c>
      <c r="C271" s="317">
        <v>2013</v>
      </c>
      <c r="D271" s="324">
        <v>153750</v>
      </c>
    </row>
    <row r="272" spans="1:4" ht="25.5">
      <c r="A272" s="317">
        <v>2</v>
      </c>
      <c r="B272" s="254" t="s">
        <v>1945</v>
      </c>
      <c r="C272" s="317">
        <v>2013</v>
      </c>
      <c r="D272" s="324">
        <v>34440</v>
      </c>
    </row>
    <row r="273" spans="1:4" ht="12.75">
      <c r="A273" s="319">
        <v>2</v>
      </c>
      <c r="B273" s="325" t="s">
        <v>1946</v>
      </c>
      <c r="C273" s="317">
        <v>2013</v>
      </c>
      <c r="D273" s="326">
        <v>6150</v>
      </c>
    </row>
    <row r="274" spans="1:4" ht="12.75">
      <c r="A274" s="319">
        <v>3</v>
      </c>
      <c r="B274" s="325" t="s">
        <v>1947</v>
      </c>
      <c r="C274" s="317">
        <v>2013</v>
      </c>
      <c r="D274" s="326">
        <v>3658.54</v>
      </c>
    </row>
    <row r="275" spans="1:4" ht="12.75">
      <c r="A275" s="319">
        <v>4</v>
      </c>
      <c r="B275" s="325" t="s">
        <v>1948</v>
      </c>
      <c r="C275" s="317">
        <v>2013</v>
      </c>
      <c r="D275" s="326">
        <v>36900</v>
      </c>
    </row>
    <row r="276" spans="1:4" ht="12.75">
      <c r="A276" s="319">
        <v>5</v>
      </c>
      <c r="B276" s="327" t="s">
        <v>1949</v>
      </c>
      <c r="C276" s="317">
        <v>2013</v>
      </c>
      <c r="D276" s="326">
        <v>70110</v>
      </c>
    </row>
    <row r="277" spans="1:4" ht="12.75">
      <c r="A277" s="319">
        <v>6</v>
      </c>
      <c r="B277" s="325" t="s">
        <v>1950</v>
      </c>
      <c r="C277" s="317">
        <v>2013</v>
      </c>
      <c r="D277" s="328">
        <v>11070</v>
      </c>
    </row>
    <row r="278" spans="1:4" ht="12.75">
      <c r="A278" s="319">
        <v>7</v>
      </c>
      <c r="B278" s="327" t="s">
        <v>1951</v>
      </c>
      <c r="C278" s="317">
        <v>2013</v>
      </c>
      <c r="D278" s="328">
        <v>3690</v>
      </c>
    </row>
    <row r="279" spans="1:4" ht="12.75">
      <c r="A279" s="319">
        <v>8</v>
      </c>
      <c r="B279" s="327" t="s">
        <v>1952</v>
      </c>
      <c r="C279" s="330">
        <v>2011</v>
      </c>
      <c r="D279" s="331">
        <v>553.5</v>
      </c>
    </row>
    <row r="280" spans="1:4" ht="12.75">
      <c r="A280" s="319">
        <v>9</v>
      </c>
      <c r="B280" s="609" t="s">
        <v>1953</v>
      </c>
      <c r="C280" s="197">
        <v>2013</v>
      </c>
      <c r="D280" s="339">
        <v>1586.7</v>
      </c>
    </row>
    <row r="281" spans="1:5" ht="15">
      <c r="A281" s="319"/>
      <c r="B281" s="332" t="s">
        <v>1774</v>
      </c>
      <c r="C281"/>
      <c r="E281" s="333">
        <f>SUM(D250:D280)</f>
        <v>1029763.42</v>
      </c>
    </row>
    <row r="282" spans="1:4" ht="33.75" customHeight="1">
      <c r="A282" s="772" t="s">
        <v>2304</v>
      </c>
      <c r="B282" s="773"/>
      <c r="C282" s="773"/>
      <c r="D282" s="334"/>
    </row>
    <row r="283" spans="1:4" ht="25.5">
      <c r="A283" s="319">
        <v>1</v>
      </c>
      <c r="B283" s="335" t="s">
        <v>1104</v>
      </c>
      <c r="C283" s="319">
        <v>2007</v>
      </c>
      <c r="D283" s="322">
        <v>24108.9</v>
      </c>
    </row>
    <row r="284" spans="1:4" ht="12.75">
      <c r="A284" s="319">
        <v>2</v>
      </c>
      <c r="B284" s="321" t="s">
        <v>1105</v>
      </c>
      <c r="C284" s="319">
        <v>2007</v>
      </c>
      <c r="D284" s="322">
        <v>1897.34</v>
      </c>
    </row>
    <row r="285" spans="1:4" ht="12.75">
      <c r="A285" s="319">
        <v>3</v>
      </c>
      <c r="B285" s="256" t="s">
        <v>1106</v>
      </c>
      <c r="C285" s="319">
        <v>2007</v>
      </c>
      <c r="D285" s="257">
        <v>8889.01</v>
      </c>
    </row>
    <row r="286" spans="1:4" ht="25.5">
      <c r="A286" s="319">
        <v>4</v>
      </c>
      <c r="B286" s="256" t="s">
        <v>1107</v>
      </c>
      <c r="C286" s="319">
        <v>2007</v>
      </c>
      <c r="D286" s="257">
        <v>9267.42</v>
      </c>
    </row>
    <row r="287" spans="1:4" ht="38.25">
      <c r="A287" s="319">
        <v>5</v>
      </c>
      <c r="B287" s="256" t="s">
        <v>1108</v>
      </c>
      <c r="C287" s="319">
        <v>2007</v>
      </c>
      <c r="D287" s="257">
        <v>27023.48</v>
      </c>
    </row>
    <row r="288" spans="1:4" ht="25.5">
      <c r="A288" s="319">
        <v>6</v>
      </c>
      <c r="B288" s="256" t="s">
        <v>1109</v>
      </c>
      <c r="C288" s="319">
        <v>2007</v>
      </c>
      <c r="D288" s="257">
        <v>9961.5</v>
      </c>
    </row>
    <row r="289" spans="1:4" ht="25.5">
      <c r="A289" s="319">
        <v>7</v>
      </c>
      <c r="B289" s="256" t="s">
        <v>1110</v>
      </c>
      <c r="C289" s="319">
        <v>2007</v>
      </c>
      <c r="D289" s="257">
        <v>1715</v>
      </c>
    </row>
    <row r="290" spans="1:4" ht="25.5">
      <c r="A290" s="319">
        <v>8</v>
      </c>
      <c r="B290" s="256" t="s">
        <v>1111</v>
      </c>
      <c r="C290" s="319">
        <v>2007</v>
      </c>
      <c r="D290" s="257">
        <v>2018</v>
      </c>
    </row>
    <row r="291" spans="1:4" ht="25.5">
      <c r="A291" s="319">
        <v>9</v>
      </c>
      <c r="B291" s="256" t="s">
        <v>1112</v>
      </c>
      <c r="C291" s="319">
        <v>2007</v>
      </c>
      <c r="D291" s="257">
        <v>3197</v>
      </c>
    </row>
    <row r="292" spans="1:4" ht="25.5">
      <c r="A292" s="319">
        <v>10</v>
      </c>
      <c r="B292" s="256" t="s">
        <v>1113</v>
      </c>
      <c r="C292" s="319">
        <v>2007</v>
      </c>
      <c r="D292" s="257">
        <v>1566.95</v>
      </c>
    </row>
    <row r="293" spans="1:4" ht="25.5">
      <c r="A293" s="319">
        <v>11</v>
      </c>
      <c r="B293" s="256" t="s">
        <v>1114</v>
      </c>
      <c r="C293" s="319">
        <v>2007</v>
      </c>
      <c r="D293" s="257">
        <v>1184.87</v>
      </c>
    </row>
    <row r="294" spans="1:4" ht="25.5">
      <c r="A294" s="319">
        <v>12</v>
      </c>
      <c r="B294" s="256" t="s">
        <v>1115</v>
      </c>
      <c r="C294" s="319">
        <v>2007</v>
      </c>
      <c r="D294" s="257">
        <v>1571</v>
      </c>
    </row>
    <row r="295" spans="1:4" ht="25.5">
      <c r="A295" s="319">
        <v>13</v>
      </c>
      <c r="B295" s="256" t="s">
        <v>1116</v>
      </c>
      <c r="C295" s="319">
        <v>2007</v>
      </c>
      <c r="D295" s="257">
        <v>35471.36</v>
      </c>
    </row>
    <row r="296" spans="1:4" ht="25.5">
      <c r="A296" s="319">
        <v>14</v>
      </c>
      <c r="B296" s="256" t="s">
        <v>1117</v>
      </c>
      <c r="C296" s="319">
        <v>2007</v>
      </c>
      <c r="D296" s="257">
        <v>29299.18</v>
      </c>
    </row>
    <row r="297" spans="1:4" ht="25.5">
      <c r="A297" s="319">
        <v>15</v>
      </c>
      <c r="B297" s="256" t="s">
        <v>1118</v>
      </c>
      <c r="C297" s="319">
        <v>2007</v>
      </c>
      <c r="D297" s="257">
        <v>6119.78</v>
      </c>
    </row>
    <row r="298" spans="1:4" ht="12.75">
      <c r="A298" s="319">
        <v>16</v>
      </c>
      <c r="B298" s="256" t="s">
        <v>242</v>
      </c>
      <c r="C298" s="319">
        <v>2007</v>
      </c>
      <c r="D298" s="257">
        <v>2935.12</v>
      </c>
    </row>
    <row r="299" spans="1:4" ht="25.5">
      <c r="A299" s="319">
        <v>17</v>
      </c>
      <c r="B299" s="256" t="s">
        <v>243</v>
      </c>
      <c r="C299" s="319">
        <v>2007</v>
      </c>
      <c r="D299" s="257">
        <v>3146.25</v>
      </c>
    </row>
    <row r="300" spans="1:4" ht="12.75">
      <c r="A300" s="319">
        <v>18</v>
      </c>
      <c r="B300" s="256" t="s">
        <v>244</v>
      </c>
      <c r="C300" s="319">
        <v>2007</v>
      </c>
      <c r="D300" s="257">
        <v>5038.11</v>
      </c>
    </row>
    <row r="301" spans="1:4" ht="25.5">
      <c r="A301" s="319">
        <v>19</v>
      </c>
      <c r="B301" s="256" t="s">
        <v>245</v>
      </c>
      <c r="C301" s="319">
        <v>2007</v>
      </c>
      <c r="D301" s="257">
        <v>20168.87</v>
      </c>
    </row>
    <row r="302" spans="1:4" ht="25.5">
      <c r="A302" s="319">
        <v>20</v>
      </c>
      <c r="B302" s="256" t="s">
        <v>246</v>
      </c>
      <c r="C302" s="319">
        <v>2007</v>
      </c>
      <c r="D302" s="257">
        <v>22132.03</v>
      </c>
    </row>
    <row r="303" spans="1:4" ht="12.75">
      <c r="A303" s="319">
        <v>21</v>
      </c>
      <c r="B303" s="256" t="s">
        <v>247</v>
      </c>
      <c r="C303" s="319">
        <v>2008</v>
      </c>
      <c r="D303" s="257">
        <v>1730</v>
      </c>
    </row>
    <row r="304" spans="1:4" ht="12.75">
      <c r="A304" s="319">
        <v>22</v>
      </c>
      <c r="B304" s="336" t="s">
        <v>248</v>
      </c>
      <c r="C304" s="319">
        <v>2009</v>
      </c>
      <c r="D304" s="337">
        <v>24909.59</v>
      </c>
    </row>
    <row r="305" spans="1:4" ht="12.75">
      <c r="A305" s="319">
        <v>23</v>
      </c>
      <c r="B305" s="336" t="s">
        <v>249</v>
      </c>
      <c r="C305" s="319">
        <v>2009</v>
      </c>
      <c r="D305" s="337">
        <v>46872.9</v>
      </c>
    </row>
    <row r="306" spans="1:4" ht="12.75">
      <c r="A306" s="319">
        <v>24</v>
      </c>
      <c r="B306" s="336" t="s">
        <v>250</v>
      </c>
      <c r="C306" s="319">
        <v>2009</v>
      </c>
      <c r="D306" s="257">
        <v>11651.25</v>
      </c>
    </row>
    <row r="307" spans="1:4" ht="12.75">
      <c r="A307" s="319">
        <v>25</v>
      </c>
      <c r="B307" s="336" t="s">
        <v>251</v>
      </c>
      <c r="C307" s="319">
        <v>2009</v>
      </c>
      <c r="D307" s="257">
        <v>64282.92</v>
      </c>
    </row>
    <row r="308" spans="1:4" ht="12.75">
      <c r="A308" s="319">
        <v>26</v>
      </c>
      <c r="B308" s="336" t="s">
        <v>252</v>
      </c>
      <c r="C308" s="319">
        <v>2009</v>
      </c>
      <c r="D308" s="257">
        <v>64282.8</v>
      </c>
    </row>
    <row r="309" spans="1:4" ht="12.75">
      <c r="A309" s="319">
        <v>27</v>
      </c>
      <c r="B309" s="256" t="s">
        <v>253</v>
      </c>
      <c r="C309" s="319">
        <v>2009</v>
      </c>
      <c r="D309" s="337">
        <v>401767.68</v>
      </c>
    </row>
    <row r="310" spans="1:4" ht="12.75">
      <c r="A310" s="319">
        <v>28</v>
      </c>
      <c r="B310" s="336" t="s">
        <v>254</v>
      </c>
      <c r="C310" s="319">
        <v>2009</v>
      </c>
      <c r="D310" s="337">
        <v>13392.25</v>
      </c>
    </row>
    <row r="311" spans="1:4" ht="12.75">
      <c r="A311" s="319">
        <v>29</v>
      </c>
      <c r="B311" s="336" t="s">
        <v>255</v>
      </c>
      <c r="C311" s="319">
        <v>2009</v>
      </c>
      <c r="D311" s="257">
        <v>312719.88</v>
      </c>
    </row>
    <row r="312" spans="1:4" ht="12.75">
      <c r="A312" s="319">
        <v>30</v>
      </c>
      <c r="B312" s="336" t="s">
        <v>256</v>
      </c>
      <c r="C312" s="319">
        <v>2009</v>
      </c>
      <c r="D312" s="337">
        <v>26784.62</v>
      </c>
    </row>
    <row r="313" spans="1:4" ht="12.75">
      <c r="A313" s="319">
        <v>31</v>
      </c>
      <c r="B313" s="336" t="s">
        <v>257</v>
      </c>
      <c r="C313" s="319">
        <v>2009</v>
      </c>
      <c r="D313" s="337">
        <v>257131.2</v>
      </c>
    </row>
    <row r="314" spans="1:4" ht="12.75">
      <c r="A314" s="319">
        <v>32</v>
      </c>
      <c r="B314" s="336" t="s">
        <v>258</v>
      </c>
      <c r="C314" s="319">
        <v>2009</v>
      </c>
      <c r="D314" s="257">
        <v>23708.31</v>
      </c>
    </row>
    <row r="315" spans="1:4" ht="12.75">
      <c r="A315" s="319">
        <v>33</v>
      </c>
      <c r="B315" s="336" t="s">
        <v>259</v>
      </c>
      <c r="C315" s="319">
        <v>2009</v>
      </c>
      <c r="D315" s="257">
        <v>43926.6</v>
      </c>
    </row>
    <row r="316" spans="1:4" ht="12.75">
      <c r="A316" s="319">
        <v>34</v>
      </c>
      <c r="B316" s="336" t="s">
        <v>260</v>
      </c>
      <c r="C316" s="319">
        <v>2009</v>
      </c>
      <c r="D316" s="337">
        <v>4002.93</v>
      </c>
    </row>
    <row r="317" spans="1:4" ht="12.75">
      <c r="A317" s="319">
        <v>35</v>
      </c>
      <c r="B317" s="231" t="s">
        <v>261</v>
      </c>
      <c r="C317" s="319">
        <v>2009</v>
      </c>
      <c r="D317" s="337">
        <v>2505.27</v>
      </c>
    </row>
    <row r="318" spans="1:4" ht="25.5">
      <c r="A318" s="319">
        <v>36</v>
      </c>
      <c r="B318" s="231" t="s">
        <v>262</v>
      </c>
      <c r="C318" s="319">
        <v>2009</v>
      </c>
      <c r="D318" s="257">
        <v>22130.8</v>
      </c>
    </row>
    <row r="319" spans="1:4" ht="12.75">
      <c r="A319" s="319">
        <v>37</v>
      </c>
      <c r="B319" s="231" t="s">
        <v>263</v>
      </c>
      <c r="C319" s="319">
        <v>2009</v>
      </c>
      <c r="D319" s="257">
        <v>31980.8</v>
      </c>
    </row>
    <row r="320" spans="1:4" ht="12.75">
      <c r="A320" s="319">
        <v>38</v>
      </c>
      <c r="B320" s="231" t="s">
        <v>264</v>
      </c>
      <c r="C320" s="319">
        <v>2009</v>
      </c>
      <c r="D320" s="257">
        <v>10412.7</v>
      </c>
    </row>
    <row r="321" spans="1:6" ht="25.5">
      <c r="A321" s="319">
        <v>39</v>
      </c>
      <c r="B321" s="231" t="s">
        <v>265</v>
      </c>
      <c r="C321" s="319">
        <v>2009</v>
      </c>
      <c r="D321" s="257">
        <v>13852.7</v>
      </c>
      <c r="E321" s="271" t="s">
        <v>1202</v>
      </c>
      <c r="F321" s="271" t="s">
        <v>1201</v>
      </c>
    </row>
    <row r="322" spans="1:4" ht="12.75">
      <c r="A322" s="319">
        <v>40</v>
      </c>
      <c r="B322" s="231" t="s">
        <v>266</v>
      </c>
      <c r="C322" s="319">
        <v>2009</v>
      </c>
      <c r="D322" s="257">
        <v>8330.16</v>
      </c>
    </row>
    <row r="323" spans="1:11" ht="12.75">
      <c r="A323" s="319">
        <v>41</v>
      </c>
      <c r="B323" s="231" t="s">
        <v>267</v>
      </c>
      <c r="C323" s="319">
        <v>2009</v>
      </c>
      <c r="D323" s="257">
        <v>6117.08</v>
      </c>
      <c r="H323" s="244">
        <v>216711.17</v>
      </c>
      <c r="K323" s="244">
        <v>458210.91</v>
      </c>
    </row>
    <row r="324" spans="1:11" ht="12.75">
      <c r="A324" s="319">
        <v>42</v>
      </c>
      <c r="B324" s="231" t="s">
        <v>234</v>
      </c>
      <c r="C324" s="319">
        <v>2009</v>
      </c>
      <c r="D324" s="257">
        <v>34477.81</v>
      </c>
      <c r="H324" s="244">
        <v>1447486.67</v>
      </c>
      <c r="K324" s="244">
        <v>321908.74</v>
      </c>
    </row>
    <row r="325" spans="1:11" ht="12.75">
      <c r="A325" s="319">
        <v>43</v>
      </c>
      <c r="B325" s="231" t="s">
        <v>268</v>
      </c>
      <c r="C325" s="319">
        <v>2009</v>
      </c>
      <c r="D325" s="337">
        <v>2505.27</v>
      </c>
      <c r="H325" s="244">
        <f>SUM(H323:H324)</f>
        <v>1664197.8399999999</v>
      </c>
      <c r="K325" s="244">
        <f>SUM(K323:K324)</f>
        <v>780119.6499999999</v>
      </c>
    </row>
    <row r="326" spans="1:4" ht="12.75">
      <c r="A326" s="319">
        <v>44</v>
      </c>
      <c r="B326" s="231" t="s">
        <v>269</v>
      </c>
      <c r="C326" s="319">
        <v>2009</v>
      </c>
      <c r="D326" s="337">
        <v>1285.27</v>
      </c>
    </row>
    <row r="327" spans="1:4" ht="12.75">
      <c r="A327" s="319">
        <v>45</v>
      </c>
      <c r="B327" s="231" t="s">
        <v>270</v>
      </c>
      <c r="C327" s="319">
        <v>2009</v>
      </c>
      <c r="D327" s="257">
        <v>4438.12</v>
      </c>
    </row>
    <row r="328" spans="1:4" ht="12.75">
      <c r="A328" s="319">
        <v>46</v>
      </c>
      <c r="B328" s="231" t="s">
        <v>271</v>
      </c>
      <c r="C328" s="319">
        <v>2009</v>
      </c>
      <c r="D328" s="257">
        <v>2958.76</v>
      </c>
    </row>
    <row r="329" spans="1:4" ht="12.75">
      <c r="A329" s="319">
        <v>47</v>
      </c>
      <c r="B329" s="327" t="s">
        <v>1954</v>
      </c>
      <c r="C329" s="317">
        <v>2013</v>
      </c>
      <c r="D329" s="331">
        <v>6780</v>
      </c>
    </row>
    <row r="330" spans="1:4" ht="12.75">
      <c r="A330" s="319">
        <v>48</v>
      </c>
      <c r="B330" s="329" t="s">
        <v>1955</v>
      </c>
      <c r="C330" s="338">
        <v>2013</v>
      </c>
      <c r="D330" s="339">
        <v>2549</v>
      </c>
    </row>
    <row r="331" spans="1:6" ht="12.75">
      <c r="A331" s="319"/>
      <c r="B331" s="332" t="s">
        <v>1774</v>
      </c>
      <c r="C331" s="256"/>
      <c r="F331" s="333">
        <f>SUM(D283:D330)</f>
        <v>1664197.8400000003</v>
      </c>
    </row>
    <row r="332" spans="1:4" ht="15.75" customHeight="1">
      <c r="A332" s="774" t="s">
        <v>1200</v>
      </c>
      <c r="B332" s="773"/>
      <c r="C332" s="773"/>
      <c r="D332" s="340"/>
    </row>
    <row r="333" spans="1:4" ht="12.75">
      <c r="A333" s="319">
        <v>1</v>
      </c>
      <c r="B333" s="256" t="s">
        <v>272</v>
      </c>
      <c r="C333" s="256">
        <v>2010</v>
      </c>
      <c r="D333" s="257">
        <v>4284.64</v>
      </c>
    </row>
    <row r="334" spans="1:4" ht="25.5">
      <c r="A334" s="319">
        <v>2</v>
      </c>
      <c r="B334" s="256" t="s">
        <v>1141</v>
      </c>
      <c r="C334" s="256">
        <v>2010</v>
      </c>
      <c r="D334" s="257">
        <v>5014.2</v>
      </c>
    </row>
    <row r="335" spans="1:5" ht="12.75">
      <c r="A335" s="319"/>
      <c r="B335" s="332" t="s">
        <v>1774</v>
      </c>
      <c r="C335" s="256"/>
      <c r="E335" s="333">
        <f>SUM(D333:D334)</f>
        <v>9298.84</v>
      </c>
    </row>
    <row r="336" ht="12.75">
      <c r="B336" s="341" t="s">
        <v>1790</v>
      </c>
    </row>
    <row r="337" spans="1:4" ht="12.75">
      <c r="A337" s="232">
        <v>1</v>
      </c>
      <c r="B337" s="223" t="s">
        <v>1144</v>
      </c>
      <c r="C337" s="223">
        <v>2008</v>
      </c>
      <c r="D337" s="214">
        <v>1300.56</v>
      </c>
    </row>
    <row r="338" spans="1:4" ht="12.75">
      <c r="A338" s="232">
        <v>2</v>
      </c>
      <c r="B338" s="223" t="s">
        <v>274</v>
      </c>
      <c r="C338" s="223">
        <v>2008</v>
      </c>
      <c r="D338" s="214">
        <v>555</v>
      </c>
    </row>
    <row r="339" spans="1:7" ht="12.75">
      <c r="A339" s="197">
        <v>3</v>
      </c>
      <c r="B339" s="223" t="s">
        <v>273</v>
      </c>
      <c r="C339" s="223">
        <v>2009</v>
      </c>
      <c r="D339" s="214">
        <v>7448</v>
      </c>
      <c r="G339" s="214">
        <v>620</v>
      </c>
    </row>
    <row r="340" spans="1:4" ht="12.75">
      <c r="A340" s="197">
        <v>4</v>
      </c>
      <c r="B340" s="223" t="s">
        <v>1143</v>
      </c>
      <c r="C340" s="223">
        <v>2009</v>
      </c>
      <c r="D340" s="214">
        <v>490</v>
      </c>
    </row>
    <row r="341" spans="1:4" ht="12.75">
      <c r="A341" s="197">
        <v>5</v>
      </c>
      <c r="B341" s="223" t="s">
        <v>1142</v>
      </c>
      <c r="C341" s="223">
        <v>2009</v>
      </c>
      <c r="D341" s="214">
        <v>5550</v>
      </c>
    </row>
    <row r="342" spans="1:4" ht="12.75">
      <c r="A342" s="197">
        <v>6</v>
      </c>
      <c r="B342" s="223" t="s">
        <v>1142</v>
      </c>
      <c r="C342" s="223">
        <v>2009</v>
      </c>
      <c r="D342" s="214">
        <v>2100</v>
      </c>
    </row>
    <row r="343" spans="1:4" ht="12.75">
      <c r="A343" s="197">
        <v>7</v>
      </c>
      <c r="B343" s="223" t="s">
        <v>1142</v>
      </c>
      <c r="C343" s="223">
        <v>2009</v>
      </c>
      <c r="D343" s="214">
        <v>2100</v>
      </c>
    </row>
    <row r="344" spans="1:4" ht="12.75">
      <c r="A344" s="197">
        <v>8</v>
      </c>
      <c r="B344" s="223" t="s">
        <v>1142</v>
      </c>
      <c r="C344" s="223">
        <v>2009</v>
      </c>
      <c r="D344" s="214">
        <v>2100</v>
      </c>
    </row>
    <row r="345" spans="1:4" ht="12.75">
      <c r="A345" s="197">
        <v>9</v>
      </c>
      <c r="B345" s="223" t="s">
        <v>275</v>
      </c>
      <c r="C345" s="223">
        <v>2010</v>
      </c>
      <c r="D345" s="214">
        <v>980</v>
      </c>
    </row>
    <row r="346" spans="1:4" ht="12.75">
      <c r="A346" s="197">
        <v>10</v>
      </c>
      <c r="B346" s="223" t="s">
        <v>276</v>
      </c>
      <c r="C346" s="223">
        <v>2010</v>
      </c>
      <c r="D346" s="214">
        <v>415</v>
      </c>
    </row>
    <row r="347" spans="1:4" ht="12.75">
      <c r="A347" s="197">
        <v>11</v>
      </c>
      <c r="B347" s="223" t="s">
        <v>277</v>
      </c>
      <c r="C347" s="223">
        <v>2010</v>
      </c>
      <c r="D347" s="214">
        <v>366</v>
      </c>
    </row>
    <row r="348" spans="1:4" ht="12.75">
      <c r="A348" s="197">
        <v>12</v>
      </c>
      <c r="B348" s="223" t="s">
        <v>278</v>
      </c>
      <c r="C348" s="223">
        <v>2011</v>
      </c>
      <c r="D348" s="214">
        <v>330</v>
      </c>
    </row>
    <row r="349" spans="1:4" ht="12.75">
      <c r="A349" s="197">
        <v>13</v>
      </c>
      <c r="B349" s="223" t="s">
        <v>279</v>
      </c>
      <c r="C349" s="223">
        <v>2010</v>
      </c>
      <c r="D349" s="214">
        <v>1702</v>
      </c>
    </row>
    <row r="350" spans="1:4" ht="25.5">
      <c r="A350" s="197">
        <v>14</v>
      </c>
      <c r="B350" s="223" t="s">
        <v>280</v>
      </c>
      <c r="C350" s="223">
        <v>2011</v>
      </c>
      <c r="D350" s="214">
        <v>767.77</v>
      </c>
    </row>
    <row r="351" spans="1:4" ht="12.75">
      <c r="A351" s="197">
        <v>15</v>
      </c>
      <c r="B351" s="223" t="s">
        <v>281</v>
      </c>
      <c r="C351" s="223">
        <v>2011</v>
      </c>
      <c r="D351" s="214">
        <v>5164.77</v>
      </c>
    </row>
    <row r="352" spans="1:4" ht="12.75">
      <c r="A352" s="197">
        <v>16</v>
      </c>
      <c r="B352" s="223" t="s">
        <v>282</v>
      </c>
      <c r="C352" s="223">
        <v>2011</v>
      </c>
      <c r="D352" s="214">
        <v>2980</v>
      </c>
    </row>
    <row r="353" spans="1:4" ht="12.75">
      <c r="A353" s="197">
        <v>17</v>
      </c>
      <c r="B353" s="223" t="s">
        <v>283</v>
      </c>
      <c r="C353" s="223">
        <v>2011</v>
      </c>
      <c r="D353" s="214">
        <v>365</v>
      </c>
    </row>
    <row r="354" spans="1:4" ht="12.75">
      <c r="A354" s="197">
        <v>18</v>
      </c>
      <c r="B354" s="223" t="s">
        <v>277</v>
      </c>
      <c r="C354" s="228">
        <v>2012</v>
      </c>
      <c r="D354" s="233">
        <v>355</v>
      </c>
    </row>
    <row r="355" spans="1:4" ht="12.75">
      <c r="A355" s="197">
        <v>19</v>
      </c>
      <c r="B355" s="228" t="s">
        <v>1961</v>
      </c>
      <c r="C355" s="228">
        <v>2012</v>
      </c>
      <c r="D355" s="233">
        <v>15037</v>
      </c>
    </row>
    <row r="356" spans="1:4" ht="12.75">
      <c r="A356" s="197">
        <v>20</v>
      </c>
      <c r="B356" s="228" t="s">
        <v>1962</v>
      </c>
      <c r="C356" s="228">
        <v>2012</v>
      </c>
      <c r="D356" s="233">
        <v>4400</v>
      </c>
    </row>
    <row r="357" spans="1:4" ht="12.75">
      <c r="A357" s="197">
        <v>21</v>
      </c>
      <c r="B357" s="228" t="s">
        <v>1963</v>
      </c>
      <c r="C357" s="228">
        <v>2012</v>
      </c>
      <c r="D357" s="233">
        <v>405</v>
      </c>
    </row>
    <row r="358" spans="1:4" ht="12.75">
      <c r="A358" s="197">
        <v>22</v>
      </c>
      <c r="B358" s="228" t="s">
        <v>1964</v>
      </c>
      <c r="C358" s="228">
        <v>2012</v>
      </c>
      <c r="D358" s="233">
        <v>670</v>
      </c>
    </row>
    <row r="359" spans="1:4" ht="12.75">
      <c r="A359" s="197">
        <v>23</v>
      </c>
      <c r="B359" s="228" t="s">
        <v>1965</v>
      </c>
      <c r="C359" s="228">
        <v>2012</v>
      </c>
      <c r="D359" s="233">
        <v>2643</v>
      </c>
    </row>
    <row r="360" spans="1:5" ht="12.75">
      <c r="A360" s="197"/>
      <c r="B360" s="239" t="s">
        <v>1774</v>
      </c>
      <c r="C360" s="267"/>
      <c r="E360" s="270">
        <f>SUM(D337:D360)</f>
        <v>58224.1</v>
      </c>
    </row>
    <row r="361" spans="1:4" ht="15.75" customHeight="1">
      <c r="A361" s="770" t="s">
        <v>2304</v>
      </c>
      <c r="B361" s="771"/>
      <c r="C361" s="771"/>
      <c r="D361" s="308"/>
    </row>
    <row r="362" spans="1:4" ht="12.75">
      <c r="A362" s="197">
        <v>1</v>
      </c>
      <c r="B362" s="223" t="s">
        <v>1145</v>
      </c>
      <c r="C362" s="223">
        <v>2010</v>
      </c>
      <c r="D362" s="214">
        <v>1811</v>
      </c>
    </row>
    <row r="363" spans="1:4" ht="12.75">
      <c r="A363" s="197">
        <v>2</v>
      </c>
      <c r="B363" s="223" t="s">
        <v>322</v>
      </c>
      <c r="C363" s="223">
        <v>2008</v>
      </c>
      <c r="D363" s="214">
        <v>2145.99</v>
      </c>
    </row>
    <row r="364" spans="1:4" ht="12.75">
      <c r="A364" s="197">
        <v>3</v>
      </c>
      <c r="B364" s="223" t="s">
        <v>323</v>
      </c>
      <c r="C364" s="223">
        <v>2008</v>
      </c>
      <c r="D364" s="214">
        <v>3965</v>
      </c>
    </row>
    <row r="365" spans="1:4" ht="12.75">
      <c r="A365" s="197">
        <v>4</v>
      </c>
      <c r="B365" s="223" t="s">
        <v>1870</v>
      </c>
      <c r="C365" s="223">
        <v>2011</v>
      </c>
      <c r="D365" s="214">
        <v>2113</v>
      </c>
    </row>
    <row r="366" spans="1:4" ht="12.75">
      <c r="A366" s="197">
        <v>5</v>
      </c>
      <c r="B366" s="223" t="s">
        <v>1869</v>
      </c>
      <c r="C366" s="223">
        <v>2011</v>
      </c>
      <c r="D366" s="214">
        <v>1299</v>
      </c>
    </row>
    <row r="367" spans="1:4" ht="12.75">
      <c r="A367" s="197">
        <v>6</v>
      </c>
      <c r="B367" s="223" t="s">
        <v>284</v>
      </c>
      <c r="C367" s="223">
        <v>2012</v>
      </c>
      <c r="D367" s="214">
        <v>2299</v>
      </c>
    </row>
    <row r="368" spans="1:4" ht="25.5">
      <c r="A368" s="197">
        <v>7</v>
      </c>
      <c r="B368" s="223" t="s">
        <v>285</v>
      </c>
      <c r="C368" s="223">
        <v>2012</v>
      </c>
      <c r="D368" s="214">
        <v>299</v>
      </c>
    </row>
    <row r="369" spans="1:4" ht="12.75">
      <c r="A369" s="197">
        <v>8</v>
      </c>
      <c r="B369" s="223" t="s">
        <v>1966</v>
      </c>
      <c r="C369" s="223">
        <v>2013</v>
      </c>
      <c r="D369" s="235">
        <v>4699.99</v>
      </c>
    </row>
    <row r="370" spans="1:6" ht="12.75">
      <c r="A370" s="197"/>
      <c r="B370" s="239" t="s">
        <v>1774</v>
      </c>
      <c r="C370" s="223"/>
      <c r="F370" s="270">
        <f>SUM(D362:D369)</f>
        <v>18631.98</v>
      </c>
    </row>
    <row r="371" spans="1:6" ht="12.75">
      <c r="A371" s="260"/>
      <c r="B371" s="312"/>
      <c r="C371" s="261"/>
      <c r="F371" s="288"/>
    </row>
    <row r="372" spans="1:6" ht="12.75">
      <c r="A372" s="260"/>
      <c r="B372" s="312" t="s">
        <v>1197</v>
      </c>
      <c r="C372" s="261"/>
      <c r="F372" s="288"/>
    </row>
    <row r="373" spans="1:6" ht="12.75">
      <c r="A373" s="635">
        <v>1</v>
      </c>
      <c r="B373" s="605" t="s">
        <v>2381</v>
      </c>
      <c r="C373" s="636" t="s">
        <v>2382</v>
      </c>
      <c r="D373" s="638">
        <v>3550</v>
      </c>
      <c r="F373" s="288"/>
    </row>
    <row r="374" spans="1:6" ht="12.75">
      <c r="A374" s="631">
        <v>2</v>
      </c>
      <c r="B374" s="632" t="s">
        <v>2383</v>
      </c>
      <c r="C374" s="633" t="s">
        <v>2382</v>
      </c>
      <c r="D374" s="634">
        <v>1523</v>
      </c>
      <c r="F374" s="288"/>
    </row>
    <row r="375" spans="1:6" ht="12.75">
      <c r="A375" s="635">
        <v>3</v>
      </c>
      <c r="B375" s="605" t="s">
        <v>2384</v>
      </c>
      <c r="C375" s="636" t="s">
        <v>2385</v>
      </c>
      <c r="D375" s="637">
        <v>7380</v>
      </c>
      <c r="F375" s="288"/>
    </row>
    <row r="376" spans="1:6" ht="12.75">
      <c r="A376" s="635">
        <v>4</v>
      </c>
      <c r="B376" s="605" t="s">
        <v>2386</v>
      </c>
      <c r="C376" s="636">
        <v>2013</v>
      </c>
      <c r="D376" s="637">
        <v>1901</v>
      </c>
      <c r="E376" s="342">
        <f>SUM(D373:D376)</f>
        <v>14354</v>
      </c>
      <c r="F376" s="288"/>
    </row>
    <row r="377" spans="1:6" ht="12.75">
      <c r="A377" s="260"/>
      <c r="B377" s="312"/>
      <c r="C377" s="261"/>
      <c r="D377" s="630"/>
      <c r="F377" s="288"/>
    </row>
    <row r="378" spans="1:6" ht="25.5">
      <c r="A378" s="260"/>
      <c r="B378" s="343" t="s">
        <v>2304</v>
      </c>
      <c r="C378" s="261"/>
      <c r="D378" s="630"/>
      <c r="F378" s="288"/>
    </row>
    <row r="379" spans="1:6" ht="12.75">
      <c r="A379" s="635">
        <v>1</v>
      </c>
      <c r="B379" s="605" t="s">
        <v>2387</v>
      </c>
      <c r="C379" s="636" t="s">
        <v>2382</v>
      </c>
      <c r="D379" s="637">
        <v>1399</v>
      </c>
      <c r="F379" s="288"/>
    </row>
    <row r="380" spans="1:6" ht="12.75">
      <c r="A380" s="635">
        <v>2</v>
      </c>
      <c r="B380" s="605" t="s">
        <v>2388</v>
      </c>
      <c r="C380" s="636" t="s">
        <v>2382</v>
      </c>
      <c r="D380" s="637">
        <v>1599</v>
      </c>
      <c r="F380" s="288"/>
    </row>
    <row r="381" spans="1:6" ht="12.75">
      <c r="A381" s="635">
        <v>3</v>
      </c>
      <c r="B381" s="605" t="s">
        <v>2389</v>
      </c>
      <c r="C381" s="605">
        <v>2012</v>
      </c>
      <c r="D381" s="637">
        <v>1273.05</v>
      </c>
      <c r="F381" s="270">
        <f>SUM(D379:D381)</f>
        <v>4271.05</v>
      </c>
    </row>
    <row r="382" spans="1:6" ht="12.75">
      <c r="A382" s="260"/>
      <c r="B382" s="312"/>
      <c r="C382" s="261"/>
      <c r="D382" s="630"/>
      <c r="F382" s="288"/>
    </row>
    <row r="383" spans="1:6" ht="12.75">
      <c r="A383" s="260"/>
      <c r="B383" s="312"/>
      <c r="C383" s="261"/>
      <c r="E383" s="244"/>
      <c r="F383" s="288"/>
    </row>
    <row r="384" spans="1:6" ht="25.5">
      <c r="A384" s="260"/>
      <c r="B384" s="312" t="s">
        <v>1198</v>
      </c>
      <c r="C384" s="261"/>
      <c r="F384" s="288"/>
    </row>
    <row r="385" spans="1:6" ht="15.75" customHeight="1">
      <c r="A385" s="260"/>
      <c r="B385" s="343" t="s">
        <v>2305</v>
      </c>
      <c r="C385" s="344"/>
      <c r="D385" s="345"/>
      <c r="F385" s="288"/>
    </row>
    <row r="386" spans="1:6" ht="15.75" customHeight="1">
      <c r="A386" s="217">
        <v>1</v>
      </c>
      <c r="B386" s="223" t="s">
        <v>2374</v>
      </c>
      <c r="C386" s="223">
        <v>2008</v>
      </c>
      <c r="D386" s="214">
        <v>2603.57</v>
      </c>
      <c r="F386" s="288"/>
    </row>
    <row r="387" spans="1:6" ht="15.75" customHeight="1">
      <c r="A387" s="568">
        <v>2</v>
      </c>
      <c r="B387" s="223" t="s">
        <v>2375</v>
      </c>
      <c r="C387" s="223">
        <v>2008</v>
      </c>
      <c r="D387" s="214">
        <v>2603.61</v>
      </c>
      <c r="F387" s="288"/>
    </row>
    <row r="388" spans="1:6" ht="12.75">
      <c r="A388" s="197">
        <v>3</v>
      </c>
      <c r="B388" s="223" t="s">
        <v>1159</v>
      </c>
      <c r="C388" s="223">
        <v>2009</v>
      </c>
      <c r="D388" s="214">
        <v>2025.2</v>
      </c>
      <c r="F388" s="288"/>
    </row>
    <row r="389" spans="1:6" ht="12.75">
      <c r="A389" s="197">
        <v>4</v>
      </c>
      <c r="B389" s="223" t="s">
        <v>1879</v>
      </c>
      <c r="C389" s="223">
        <v>2009</v>
      </c>
      <c r="D389" s="214">
        <v>2317</v>
      </c>
      <c r="F389" s="288"/>
    </row>
    <row r="390" spans="1:6" ht="12.75">
      <c r="A390" s="197">
        <v>5</v>
      </c>
      <c r="B390" s="223" t="s">
        <v>1878</v>
      </c>
      <c r="C390" s="223">
        <v>2009</v>
      </c>
      <c r="D390" s="214">
        <v>3284</v>
      </c>
      <c r="F390" s="288"/>
    </row>
    <row r="391" spans="1:6" ht="12.75">
      <c r="A391" s="197">
        <v>6</v>
      </c>
      <c r="B391" s="223" t="s">
        <v>1880</v>
      </c>
      <c r="C391" s="223">
        <v>2009</v>
      </c>
      <c r="D391" s="214">
        <v>705.16</v>
      </c>
      <c r="F391" s="288"/>
    </row>
    <row r="392" spans="1:6" ht="12.75">
      <c r="A392" s="197">
        <v>7</v>
      </c>
      <c r="B392" s="223" t="s">
        <v>1881</v>
      </c>
      <c r="C392" s="223">
        <v>2009</v>
      </c>
      <c r="D392" s="214">
        <v>2560.78</v>
      </c>
      <c r="F392" s="288"/>
    </row>
    <row r="393" spans="1:6" ht="12.75">
      <c r="A393" s="197">
        <v>8</v>
      </c>
      <c r="B393" s="223" t="s">
        <v>1160</v>
      </c>
      <c r="C393" s="223">
        <v>2009</v>
      </c>
      <c r="D393" s="214">
        <v>579.5</v>
      </c>
      <c r="F393" s="288"/>
    </row>
    <row r="394" spans="1:6" ht="12.75">
      <c r="A394" s="197">
        <v>9</v>
      </c>
      <c r="B394" s="223" t="s">
        <v>1882</v>
      </c>
      <c r="C394" s="223">
        <v>2009</v>
      </c>
      <c r="D394" s="214">
        <v>793</v>
      </c>
      <c r="F394" s="288"/>
    </row>
    <row r="395" spans="1:6" ht="12.75">
      <c r="A395" s="197">
        <v>10</v>
      </c>
      <c r="B395" s="223" t="s">
        <v>1883</v>
      </c>
      <c r="C395" s="223">
        <v>2009</v>
      </c>
      <c r="D395" s="214">
        <v>841.8</v>
      </c>
      <c r="F395" s="288"/>
    </row>
    <row r="396" spans="1:6" ht="12.75">
      <c r="A396" s="197">
        <v>11</v>
      </c>
      <c r="B396" s="223" t="s">
        <v>1884</v>
      </c>
      <c r="C396" s="223">
        <v>2009</v>
      </c>
      <c r="D396" s="214">
        <v>192.76</v>
      </c>
      <c r="F396" s="288"/>
    </row>
    <row r="397" spans="1:6" ht="12.75">
      <c r="A397" s="197">
        <v>12</v>
      </c>
      <c r="B397" s="223" t="s">
        <v>1884</v>
      </c>
      <c r="C397" s="223">
        <v>2009</v>
      </c>
      <c r="D397" s="214">
        <v>189.1</v>
      </c>
      <c r="F397" s="288"/>
    </row>
    <row r="398" spans="1:6" ht="12.75">
      <c r="A398" s="197">
        <v>13</v>
      </c>
      <c r="B398" s="223" t="s">
        <v>1885</v>
      </c>
      <c r="C398" s="223">
        <v>2010</v>
      </c>
      <c r="D398" s="214">
        <v>2180</v>
      </c>
      <c r="F398" s="288"/>
    </row>
    <row r="399" spans="1:6" ht="25.5">
      <c r="A399" s="197">
        <v>14</v>
      </c>
      <c r="B399" s="228" t="s">
        <v>1161</v>
      </c>
      <c r="C399" s="228">
        <v>2011</v>
      </c>
      <c r="D399" s="233">
        <v>601.8</v>
      </c>
      <c r="E399" s="271" t="s">
        <v>1202</v>
      </c>
      <c r="F399" s="271" t="s">
        <v>1201</v>
      </c>
    </row>
    <row r="400" spans="1:6" ht="12.75">
      <c r="A400" s="197">
        <v>15</v>
      </c>
      <c r="B400" s="228" t="s">
        <v>1162</v>
      </c>
      <c r="C400" s="228">
        <v>2011</v>
      </c>
      <c r="D400" s="233">
        <v>6580.5</v>
      </c>
      <c r="F400" s="288"/>
    </row>
    <row r="401" spans="1:6" ht="12.75">
      <c r="A401" s="197">
        <v>16</v>
      </c>
      <c r="B401" s="228" t="s">
        <v>1163</v>
      </c>
      <c r="C401" s="228">
        <v>2012</v>
      </c>
      <c r="D401" s="233">
        <v>389</v>
      </c>
      <c r="F401" s="288"/>
    </row>
    <row r="402" spans="1:5" ht="28.5" customHeight="1">
      <c r="A402" s="266" t="s">
        <v>1774</v>
      </c>
      <c r="B402" s="223"/>
      <c r="D402" s="346"/>
      <c r="E402" s="342">
        <f>SUM(D386:D401)</f>
        <v>28446.779999999995</v>
      </c>
    </row>
    <row r="403" spans="2:5" ht="28.5" customHeight="1">
      <c r="B403" s="343" t="s">
        <v>2304</v>
      </c>
      <c r="C403" s="344"/>
      <c r="D403" s="345"/>
      <c r="E403" s="347"/>
    </row>
    <row r="404" spans="1:5" ht="28.5" customHeight="1">
      <c r="A404" s="197">
        <v>1</v>
      </c>
      <c r="B404" s="223" t="s">
        <v>1887</v>
      </c>
      <c r="C404" s="223"/>
      <c r="D404" s="214">
        <v>2337</v>
      </c>
      <c r="E404" s="347"/>
    </row>
    <row r="405" spans="1:6" ht="28.5" customHeight="1">
      <c r="A405" s="266" t="s">
        <v>1774</v>
      </c>
      <c r="B405" s="223"/>
      <c r="D405" s="346"/>
      <c r="F405" s="342">
        <f>SUM(D404)</f>
        <v>2337</v>
      </c>
    </row>
    <row r="406" ht="28.5" customHeight="1">
      <c r="B406" s="239" t="s">
        <v>1886</v>
      </c>
    </row>
    <row r="407" spans="1:4" ht="28.5" customHeight="1">
      <c r="A407" s="197">
        <v>1</v>
      </c>
      <c r="B407" s="605" t="s">
        <v>2373</v>
      </c>
      <c r="C407" s="605">
        <v>2008</v>
      </c>
      <c r="D407" s="608">
        <v>16290</v>
      </c>
    </row>
    <row r="408" spans="1:4" ht="12.75">
      <c r="A408" s="232">
        <v>2</v>
      </c>
      <c r="B408" s="238" t="s">
        <v>324</v>
      </c>
      <c r="C408" s="223">
        <v>2009</v>
      </c>
      <c r="D408" s="214">
        <v>2582</v>
      </c>
    </row>
    <row r="409" spans="1:4" ht="12.75">
      <c r="A409" s="266">
        <v>3</v>
      </c>
      <c r="B409" s="238" t="s">
        <v>325</v>
      </c>
      <c r="C409" s="238">
        <v>2009</v>
      </c>
      <c r="D409" s="212">
        <v>468</v>
      </c>
    </row>
    <row r="410" spans="1:4" ht="12.75">
      <c r="A410" s="197">
        <v>4</v>
      </c>
      <c r="B410" s="223" t="s">
        <v>326</v>
      </c>
      <c r="C410" s="223">
        <v>2009</v>
      </c>
      <c r="D410" s="214">
        <v>639</v>
      </c>
    </row>
    <row r="411" spans="1:4" ht="12.75">
      <c r="A411" s="232">
        <v>5</v>
      </c>
      <c r="B411" s="223" t="s">
        <v>327</v>
      </c>
      <c r="C411" s="223">
        <v>2010</v>
      </c>
      <c r="D411" s="214">
        <v>348.99</v>
      </c>
    </row>
    <row r="412" spans="1:4" ht="25.5">
      <c r="A412" s="266">
        <v>6</v>
      </c>
      <c r="B412" s="223" t="s">
        <v>328</v>
      </c>
      <c r="C412" s="223">
        <v>2006</v>
      </c>
      <c r="D412" s="214">
        <v>10612</v>
      </c>
    </row>
    <row r="413" spans="1:4" ht="25.5">
      <c r="A413" s="197">
        <v>7</v>
      </c>
      <c r="B413" s="223" t="s">
        <v>329</v>
      </c>
      <c r="C413" s="223">
        <v>2009</v>
      </c>
      <c r="D413" s="214">
        <v>23938.72</v>
      </c>
    </row>
    <row r="414" spans="1:4" ht="25.5">
      <c r="A414" s="232">
        <v>8</v>
      </c>
      <c r="B414" s="223" t="s">
        <v>1888</v>
      </c>
      <c r="C414" s="223">
        <v>2010</v>
      </c>
      <c r="D414" s="214">
        <v>11998.7</v>
      </c>
    </row>
    <row r="415" spans="1:4" ht="25.5">
      <c r="A415" s="266">
        <v>9</v>
      </c>
      <c r="B415" s="223" t="s">
        <v>1889</v>
      </c>
      <c r="C415" s="223">
        <v>2011</v>
      </c>
      <c r="D415" s="214">
        <v>6592.8</v>
      </c>
    </row>
    <row r="416" spans="1:5" ht="12.75">
      <c r="A416" s="197"/>
      <c r="B416" s="239" t="s">
        <v>1774</v>
      </c>
      <c r="C416" s="223"/>
      <c r="E416" s="270">
        <f>SUM(D407:D415)</f>
        <v>73470.21</v>
      </c>
    </row>
    <row r="417" spans="1:4" ht="15.75" customHeight="1">
      <c r="A417" s="770" t="s">
        <v>2304</v>
      </c>
      <c r="B417" s="771"/>
      <c r="C417" s="771"/>
      <c r="D417" s="308"/>
    </row>
    <row r="418" spans="1:4" ht="12.75">
      <c r="A418" s="197">
        <v>1</v>
      </c>
      <c r="B418" s="223" t="s">
        <v>330</v>
      </c>
      <c r="C418" s="223">
        <v>2009</v>
      </c>
      <c r="D418" s="214">
        <v>2333</v>
      </c>
    </row>
    <row r="419" spans="1:4" ht="12.75">
      <c r="A419" s="197">
        <v>2</v>
      </c>
      <c r="B419" s="223" t="s">
        <v>331</v>
      </c>
      <c r="C419" s="223">
        <v>2009</v>
      </c>
      <c r="D419" s="214">
        <v>2499</v>
      </c>
    </row>
    <row r="420" spans="1:4" ht="12.75">
      <c r="A420" s="197">
        <v>3</v>
      </c>
      <c r="B420" s="223" t="s">
        <v>331</v>
      </c>
      <c r="C420" s="223">
        <v>2009</v>
      </c>
      <c r="D420" s="214">
        <v>2499</v>
      </c>
    </row>
    <row r="421" spans="1:4" ht="12.75">
      <c r="A421" s="197">
        <v>4</v>
      </c>
      <c r="B421" s="223" t="s">
        <v>332</v>
      </c>
      <c r="C421" s="223">
        <v>2010</v>
      </c>
      <c r="D421" s="214">
        <v>1806</v>
      </c>
    </row>
    <row r="422" spans="1:4" ht="25.5">
      <c r="A422" s="197">
        <v>5</v>
      </c>
      <c r="B422" s="223" t="s">
        <v>1890</v>
      </c>
      <c r="C422" s="223">
        <v>2011</v>
      </c>
      <c r="D422" s="214">
        <v>31978.32</v>
      </c>
    </row>
    <row r="423" spans="1:4" ht="25.5">
      <c r="A423" s="197">
        <v>6</v>
      </c>
      <c r="B423" s="223" t="s">
        <v>1891</v>
      </c>
      <c r="C423" s="223">
        <v>2011</v>
      </c>
      <c r="D423" s="214">
        <v>2907.24</v>
      </c>
    </row>
    <row r="424" spans="1:6" ht="12.75">
      <c r="A424" s="197"/>
      <c r="B424" s="239" t="s">
        <v>1774</v>
      </c>
      <c r="C424" s="223"/>
      <c r="F424" s="270">
        <f>SUM(D418:D423)</f>
        <v>44022.56</v>
      </c>
    </row>
    <row r="425" ht="12.75">
      <c r="B425" s="312" t="s">
        <v>1795</v>
      </c>
    </row>
    <row r="426" spans="1:4" ht="25.5">
      <c r="A426" s="197">
        <v>1</v>
      </c>
      <c r="B426" s="223" t="s">
        <v>333</v>
      </c>
      <c r="C426" s="197">
        <v>2008</v>
      </c>
      <c r="D426" s="348">
        <v>2640</v>
      </c>
    </row>
    <row r="427" spans="1:4" ht="25.5">
      <c r="A427" s="232">
        <v>2</v>
      </c>
      <c r="B427" s="223" t="s">
        <v>334</v>
      </c>
      <c r="C427" s="197">
        <v>2008</v>
      </c>
      <c r="D427" s="348">
        <v>2559</v>
      </c>
    </row>
    <row r="428" spans="1:4" ht="25.5">
      <c r="A428" s="197">
        <v>3</v>
      </c>
      <c r="B428" s="223" t="s">
        <v>335</v>
      </c>
      <c r="C428" s="197">
        <v>2007</v>
      </c>
      <c r="D428" s="348">
        <v>18346.04</v>
      </c>
    </row>
    <row r="429" spans="1:4" ht="38.25">
      <c r="A429" s="197">
        <v>4</v>
      </c>
      <c r="B429" s="223" t="s">
        <v>336</v>
      </c>
      <c r="C429" s="197">
        <v>2007</v>
      </c>
      <c r="D429" s="348">
        <v>68019.19</v>
      </c>
    </row>
    <row r="430" spans="1:4" ht="12.75">
      <c r="A430" s="197">
        <v>5</v>
      </c>
      <c r="B430" s="223" t="s">
        <v>337</v>
      </c>
      <c r="C430" s="197">
        <v>2007</v>
      </c>
      <c r="D430" s="348">
        <v>2686.37</v>
      </c>
    </row>
    <row r="431" spans="1:4" ht="25.5">
      <c r="A431" s="232">
        <v>6</v>
      </c>
      <c r="B431" s="223" t="s">
        <v>338</v>
      </c>
      <c r="C431" s="197">
        <v>2007</v>
      </c>
      <c r="D431" s="348">
        <v>78136.02</v>
      </c>
    </row>
    <row r="432" spans="1:4" ht="25.5">
      <c r="A432" s="197">
        <v>7</v>
      </c>
      <c r="B432" s="223" t="s">
        <v>339</v>
      </c>
      <c r="C432" s="197">
        <v>2007</v>
      </c>
      <c r="D432" s="348">
        <v>64171.21</v>
      </c>
    </row>
    <row r="433" spans="1:4" ht="25.5">
      <c r="A433" s="197">
        <v>8</v>
      </c>
      <c r="B433" s="223" t="s">
        <v>340</v>
      </c>
      <c r="C433" s="197">
        <v>2008</v>
      </c>
      <c r="D433" s="348">
        <v>2205</v>
      </c>
    </row>
    <row r="434" spans="1:4" ht="12.75">
      <c r="A434" s="197">
        <v>9</v>
      </c>
      <c r="B434" s="223" t="s">
        <v>341</v>
      </c>
      <c r="C434" s="197">
        <v>2007</v>
      </c>
      <c r="D434" s="348">
        <v>16290</v>
      </c>
    </row>
    <row r="435" spans="1:4" ht="12.75">
      <c r="A435" s="232">
        <v>10</v>
      </c>
      <c r="B435" s="223" t="s">
        <v>342</v>
      </c>
      <c r="C435" s="197">
        <v>2008</v>
      </c>
      <c r="D435" s="348">
        <v>1900</v>
      </c>
    </row>
    <row r="436" spans="1:4" ht="12.75">
      <c r="A436" s="197">
        <v>11</v>
      </c>
      <c r="B436" s="223" t="s">
        <v>343</v>
      </c>
      <c r="C436" s="197">
        <v>2008</v>
      </c>
      <c r="D436" s="348">
        <v>310</v>
      </c>
    </row>
    <row r="437" spans="1:4" ht="12.75">
      <c r="A437" s="197">
        <v>12</v>
      </c>
      <c r="B437" s="223" t="s">
        <v>344</v>
      </c>
      <c r="C437" s="197">
        <v>2008</v>
      </c>
      <c r="D437" s="348">
        <v>680</v>
      </c>
    </row>
    <row r="438" spans="1:4" ht="12.75">
      <c r="A438" s="197">
        <v>13</v>
      </c>
      <c r="B438" s="223" t="s">
        <v>345</v>
      </c>
      <c r="C438" s="197">
        <v>2008</v>
      </c>
      <c r="D438" s="348">
        <v>3281.2</v>
      </c>
    </row>
    <row r="439" spans="1:4" ht="25.5">
      <c r="A439" s="232">
        <v>14</v>
      </c>
      <c r="B439" s="223" t="s">
        <v>346</v>
      </c>
      <c r="C439" s="197">
        <v>2008</v>
      </c>
      <c r="D439" s="348">
        <v>1842.2</v>
      </c>
    </row>
    <row r="440" spans="1:4" ht="12.75">
      <c r="A440" s="197">
        <v>15</v>
      </c>
      <c r="B440" s="223" t="s">
        <v>347</v>
      </c>
      <c r="C440" s="197">
        <v>2008</v>
      </c>
      <c r="D440" s="348">
        <v>7623</v>
      </c>
    </row>
    <row r="441" spans="1:4" ht="12.75">
      <c r="A441" s="197">
        <v>16</v>
      </c>
      <c r="B441" s="223" t="s">
        <v>348</v>
      </c>
      <c r="C441" s="197">
        <v>2009</v>
      </c>
      <c r="D441" s="349">
        <v>1835</v>
      </c>
    </row>
    <row r="442" spans="1:4" ht="12.75">
      <c r="A442" s="197">
        <v>17</v>
      </c>
      <c r="B442" s="350" t="s">
        <v>349</v>
      </c>
      <c r="C442" s="351">
        <v>2009</v>
      </c>
      <c r="D442" s="349">
        <v>2299</v>
      </c>
    </row>
    <row r="443" spans="1:4" ht="12.75">
      <c r="A443" s="232">
        <v>18</v>
      </c>
      <c r="B443" s="350" t="s">
        <v>350</v>
      </c>
      <c r="C443" s="351">
        <v>2009</v>
      </c>
      <c r="D443" s="349">
        <v>2499</v>
      </c>
    </row>
    <row r="444" spans="1:4" ht="12.75">
      <c r="A444" s="197">
        <v>19</v>
      </c>
      <c r="B444" s="350" t="s">
        <v>351</v>
      </c>
      <c r="C444" s="351">
        <v>2009</v>
      </c>
      <c r="D444" s="349">
        <v>748.99</v>
      </c>
    </row>
    <row r="445" spans="1:4" ht="12.75">
      <c r="A445" s="197">
        <v>20</v>
      </c>
      <c r="B445" s="351" t="s">
        <v>352</v>
      </c>
      <c r="C445" s="351">
        <v>2009</v>
      </c>
      <c r="D445" s="349">
        <v>669</v>
      </c>
    </row>
    <row r="446" spans="1:4" ht="25.5">
      <c r="A446" s="197">
        <v>21</v>
      </c>
      <c r="B446" s="352" t="s">
        <v>353</v>
      </c>
      <c r="C446" s="351">
        <v>2009</v>
      </c>
      <c r="D446" s="349">
        <v>4330.02</v>
      </c>
    </row>
    <row r="447" spans="1:4" ht="25.5">
      <c r="A447" s="232">
        <v>22</v>
      </c>
      <c r="B447" s="352" t="s">
        <v>354</v>
      </c>
      <c r="C447" s="351">
        <v>2009</v>
      </c>
      <c r="D447" s="349">
        <v>1280</v>
      </c>
    </row>
    <row r="448" spans="1:4" ht="25.5">
      <c r="A448" s="197">
        <v>23</v>
      </c>
      <c r="B448" s="352" t="s">
        <v>355</v>
      </c>
      <c r="C448" s="351">
        <v>2009</v>
      </c>
      <c r="D448" s="349">
        <v>18720.05</v>
      </c>
    </row>
    <row r="449" spans="1:4" ht="12.75">
      <c r="A449" s="197">
        <v>24</v>
      </c>
      <c r="B449" s="353" t="s">
        <v>238</v>
      </c>
      <c r="C449" s="351" t="s">
        <v>356</v>
      </c>
      <c r="D449" s="349">
        <v>2999.98</v>
      </c>
    </row>
    <row r="450" spans="1:4" ht="12.75">
      <c r="A450" s="197">
        <v>25</v>
      </c>
      <c r="B450" s="353" t="s">
        <v>239</v>
      </c>
      <c r="C450" s="351" t="s">
        <v>356</v>
      </c>
      <c r="D450" s="349">
        <v>700</v>
      </c>
    </row>
    <row r="451" spans="1:4" ht="12.75">
      <c r="A451" s="232">
        <v>26</v>
      </c>
      <c r="B451" s="353" t="s">
        <v>357</v>
      </c>
      <c r="C451" s="351" t="s">
        <v>358</v>
      </c>
      <c r="D451" s="349">
        <v>3700</v>
      </c>
    </row>
    <row r="452" spans="1:4" ht="12.75">
      <c r="A452" s="197">
        <v>27</v>
      </c>
      <c r="B452" s="353" t="s">
        <v>359</v>
      </c>
      <c r="C452" s="351" t="s">
        <v>356</v>
      </c>
      <c r="D452" s="349">
        <v>7482.87</v>
      </c>
    </row>
    <row r="453" spans="1:4" ht="12.75">
      <c r="A453" s="197">
        <v>28</v>
      </c>
      <c r="B453" s="350" t="s">
        <v>360</v>
      </c>
      <c r="C453" s="351" t="s">
        <v>356</v>
      </c>
      <c r="D453" s="349">
        <v>3599</v>
      </c>
    </row>
    <row r="454" spans="1:4" ht="12.75">
      <c r="A454" s="197">
        <v>29</v>
      </c>
      <c r="B454" s="350" t="s">
        <v>361</v>
      </c>
      <c r="C454" s="351" t="s">
        <v>356</v>
      </c>
      <c r="D454" s="349">
        <v>2370.46</v>
      </c>
    </row>
    <row r="455" spans="1:4" ht="12.75">
      <c r="A455" s="232">
        <v>30</v>
      </c>
      <c r="B455" s="223" t="s">
        <v>1546</v>
      </c>
      <c r="C455" s="197" t="s">
        <v>1547</v>
      </c>
      <c r="D455" s="214">
        <v>6592.8</v>
      </c>
    </row>
    <row r="456" spans="1:4" ht="12.75">
      <c r="A456" s="197">
        <v>31</v>
      </c>
      <c r="B456" s="223" t="s">
        <v>240</v>
      </c>
      <c r="C456" s="197" t="s">
        <v>241</v>
      </c>
      <c r="D456" s="214">
        <v>5908</v>
      </c>
    </row>
    <row r="457" spans="1:4" ht="12.75">
      <c r="A457" s="197">
        <v>32</v>
      </c>
      <c r="B457" s="223" t="s">
        <v>1146</v>
      </c>
      <c r="C457" s="197" t="s">
        <v>241</v>
      </c>
      <c r="D457" s="214">
        <v>2534</v>
      </c>
    </row>
    <row r="458" spans="1:4" ht="12.75">
      <c r="A458" s="197">
        <v>33</v>
      </c>
      <c r="B458" s="223" t="s">
        <v>1147</v>
      </c>
      <c r="C458" s="197" t="s">
        <v>241</v>
      </c>
      <c r="D458" s="214">
        <v>689</v>
      </c>
    </row>
    <row r="459" spans="1:4" ht="12.75">
      <c r="A459" s="232">
        <v>34</v>
      </c>
      <c r="B459" s="223" t="s">
        <v>1148</v>
      </c>
      <c r="C459" s="197" t="s">
        <v>241</v>
      </c>
      <c r="D459" s="214">
        <v>1168.5</v>
      </c>
    </row>
    <row r="460" spans="1:4" ht="12.75">
      <c r="A460" s="197">
        <v>35</v>
      </c>
      <c r="B460" s="223" t="s">
        <v>1149</v>
      </c>
      <c r="C460" s="197" t="s">
        <v>241</v>
      </c>
      <c r="D460" s="214">
        <v>4500</v>
      </c>
    </row>
    <row r="461" spans="1:4" ht="12.75">
      <c r="A461" s="197">
        <v>36</v>
      </c>
      <c r="B461" s="223" t="s">
        <v>1150</v>
      </c>
      <c r="C461" s="197" t="s">
        <v>241</v>
      </c>
      <c r="D461" s="214">
        <v>3500</v>
      </c>
    </row>
    <row r="462" spans="1:4" ht="12.75">
      <c r="A462" s="197">
        <v>37</v>
      </c>
      <c r="B462" s="223" t="s">
        <v>1151</v>
      </c>
      <c r="C462" s="197" t="s">
        <v>241</v>
      </c>
      <c r="D462" s="214">
        <v>2470</v>
      </c>
    </row>
    <row r="463" spans="1:4" ht="12.75">
      <c r="A463" s="232">
        <v>38</v>
      </c>
      <c r="B463" s="223" t="s">
        <v>1152</v>
      </c>
      <c r="C463" s="197" t="s">
        <v>1153</v>
      </c>
      <c r="D463" s="214">
        <v>7000</v>
      </c>
    </row>
    <row r="464" spans="1:4" ht="12.75">
      <c r="A464" s="197">
        <v>39</v>
      </c>
      <c r="B464" s="223" t="s">
        <v>1154</v>
      </c>
      <c r="C464" s="197" t="s">
        <v>1153</v>
      </c>
      <c r="D464" s="214">
        <v>1349</v>
      </c>
    </row>
    <row r="465" spans="1:4" ht="12.75">
      <c r="A465" s="197">
        <v>40</v>
      </c>
      <c r="B465" s="223" t="s">
        <v>1155</v>
      </c>
      <c r="C465" s="197" t="s">
        <v>1156</v>
      </c>
      <c r="D465" s="214">
        <v>1968</v>
      </c>
    </row>
    <row r="466" spans="1:4" ht="12.75">
      <c r="A466" s="197">
        <v>41</v>
      </c>
      <c r="B466" s="223" t="s">
        <v>1157</v>
      </c>
      <c r="C466" s="197" t="s">
        <v>1158</v>
      </c>
      <c r="D466" s="214">
        <v>3395</v>
      </c>
    </row>
    <row r="467" spans="1:4" ht="12.75">
      <c r="A467" s="197"/>
      <c r="B467" s="223" t="s">
        <v>1959</v>
      </c>
      <c r="C467" s="197">
        <v>2013</v>
      </c>
      <c r="D467" s="214">
        <v>3000</v>
      </c>
    </row>
    <row r="468" spans="1:5" ht="12.75">
      <c r="A468" s="197"/>
      <c r="B468" s="239" t="s">
        <v>1774</v>
      </c>
      <c r="C468" s="223"/>
      <c r="E468" s="270">
        <f>SUM(D426:D467)</f>
        <v>367996.89999999997</v>
      </c>
    </row>
    <row r="469" spans="1:4" ht="15.75" customHeight="1">
      <c r="A469" s="770" t="s">
        <v>2304</v>
      </c>
      <c r="B469" s="771"/>
      <c r="C469" s="771"/>
      <c r="D469" s="308"/>
    </row>
    <row r="470" spans="1:4" ht="12.75">
      <c r="A470" s="197">
        <v>1</v>
      </c>
      <c r="B470" s="223" t="s">
        <v>362</v>
      </c>
      <c r="C470" s="197">
        <v>2007</v>
      </c>
      <c r="D470" s="348">
        <v>1388</v>
      </c>
    </row>
    <row r="471" spans="1:4" ht="12.75">
      <c r="A471" s="197">
        <v>2</v>
      </c>
      <c r="B471" s="223" t="s">
        <v>363</v>
      </c>
      <c r="C471" s="197">
        <v>2007</v>
      </c>
      <c r="D471" s="348">
        <v>2558</v>
      </c>
    </row>
    <row r="472" spans="1:4" ht="12.75">
      <c r="A472" s="197">
        <v>3</v>
      </c>
      <c r="B472" s="223" t="s">
        <v>364</v>
      </c>
      <c r="C472" s="197">
        <v>2008</v>
      </c>
      <c r="D472" s="348">
        <v>2550</v>
      </c>
    </row>
    <row r="473" spans="1:4" ht="12.75">
      <c r="A473" s="197">
        <v>4</v>
      </c>
      <c r="B473" s="350" t="s">
        <v>365</v>
      </c>
      <c r="C473" s="351" t="s">
        <v>356</v>
      </c>
      <c r="D473" s="349">
        <v>799.99</v>
      </c>
    </row>
    <row r="474" spans="1:4" ht="12.75">
      <c r="A474" s="197">
        <v>5</v>
      </c>
      <c r="B474" s="223" t="s">
        <v>1548</v>
      </c>
      <c r="C474" s="197">
        <v>2011</v>
      </c>
      <c r="D474" s="214">
        <v>32287.31</v>
      </c>
    </row>
    <row r="475" spans="1:4" ht="12.75">
      <c r="A475" s="197">
        <v>6</v>
      </c>
      <c r="B475" s="223" t="s">
        <v>1549</v>
      </c>
      <c r="C475" s="197">
        <v>2011</v>
      </c>
      <c r="D475" s="214">
        <v>2935.4</v>
      </c>
    </row>
    <row r="476" spans="2:6" ht="12.75">
      <c r="B476" s="239" t="s">
        <v>1774</v>
      </c>
      <c r="C476" s="223"/>
      <c r="F476" s="270">
        <f>SUM(D470:D475)</f>
        <v>42518.700000000004</v>
      </c>
    </row>
    <row r="477" spans="1:4" ht="15" customHeight="1">
      <c r="A477" s="770" t="s">
        <v>1200</v>
      </c>
      <c r="B477" s="771"/>
      <c r="C477" s="771"/>
      <c r="D477" s="308"/>
    </row>
    <row r="478" spans="1:5" ht="38.25">
      <c r="A478" s="197">
        <v>1</v>
      </c>
      <c r="B478" s="354" t="s">
        <v>2306</v>
      </c>
      <c r="C478" s="197">
        <v>2007</v>
      </c>
      <c r="D478" s="348">
        <v>11076.38</v>
      </c>
      <c r="E478" s="244"/>
    </row>
    <row r="479" spans="1:5" ht="12.75">
      <c r="A479" s="197">
        <v>2</v>
      </c>
      <c r="B479" s="223" t="s">
        <v>2302</v>
      </c>
      <c r="C479" s="197">
        <v>2011</v>
      </c>
      <c r="D479" s="215">
        <v>3280</v>
      </c>
      <c r="E479" s="290">
        <f>SUM(D478:D479)</f>
        <v>14356.38</v>
      </c>
    </row>
    <row r="480" spans="2:5" ht="33" customHeight="1">
      <c r="B480" s="312" t="s">
        <v>87</v>
      </c>
      <c r="E480" s="244"/>
    </row>
    <row r="481" spans="1:5" ht="33" customHeight="1">
      <c r="A481" s="224">
        <v>1</v>
      </c>
      <c r="B481" s="223" t="s">
        <v>2376</v>
      </c>
      <c r="C481" s="223">
        <v>2008</v>
      </c>
      <c r="D481" s="214">
        <v>1450</v>
      </c>
      <c r="E481" s="244"/>
    </row>
    <row r="482" spans="1:5" ht="33" customHeight="1">
      <c r="A482" s="224">
        <v>2</v>
      </c>
      <c r="B482" s="223" t="s">
        <v>2377</v>
      </c>
      <c r="C482" s="223">
        <v>2008</v>
      </c>
      <c r="D482" s="214">
        <v>1450</v>
      </c>
      <c r="E482" s="244"/>
    </row>
    <row r="483" spans="1:5" ht="33" customHeight="1">
      <c r="A483" s="224">
        <v>3</v>
      </c>
      <c r="B483" s="223" t="s">
        <v>2378</v>
      </c>
      <c r="C483" s="223">
        <v>2008</v>
      </c>
      <c r="D483" s="214">
        <v>2060.99</v>
      </c>
      <c r="E483" s="244"/>
    </row>
    <row r="484" spans="1:4" ht="33" customHeight="1">
      <c r="A484" s="224">
        <v>4</v>
      </c>
      <c r="B484" s="223" t="s">
        <v>762</v>
      </c>
      <c r="C484" s="223">
        <v>2009</v>
      </c>
      <c r="D484" s="214">
        <v>2078.4</v>
      </c>
    </row>
    <row r="485" spans="1:4" ht="33" customHeight="1">
      <c r="A485" s="224">
        <v>5</v>
      </c>
      <c r="B485" s="223" t="s">
        <v>650</v>
      </c>
      <c r="C485" s="223">
        <v>2010</v>
      </c>
      <c r="D485" s="214">
        <v>2500</v>
      </c>
    </row>
    <row r="486" spans="1:4" ht="33" customHeight="1">
      <c r="A486" s="224">
        <v>6</v>
      </c>
      <c r="B486" s="223" t="s">
        <v>651</v>
      </c>
      <c r="C486" s="223">
        <v>2010</v>
      </c>
      <c r="D486" s="214">
        <v>1875.99</v>
      </c>
    </row>
    <row r="487" spans="1:4" ht="33" customHeight="1">
      <c r="A487" s="224">
        <v>7</v>
      </c>
      <c r="B487" s="223" t="s">
        <v>652</v>
      </c>
      <c r="C487" s="223">
        <v>2011</v>
      </c>
      <c r="D487" s="214">
        <v>29457.4</v>
      </c>
    </row>
    <row r="488" spans="1:4" ht="33" customHeight="1">
      <c r="A488" s="224">
        <v>8</v>
      </c>
      <c r="B488" s="223" t="s">
        <v>1874</v>
      </c>
      <c r="C488" s="223">
        <v>2011</v>
      </c>
      <c r="D488" s="214">
        <v>6592.8</v>
      </c>
    </row>
    <row r="489" spans="1:4" ht="33" customHeight="1">
      <c r="A489" s="224">
        <v>9</v>
      </c>
      <c r="B489" s="223" t="s">
        <v>653</v>
      </c>
      <c r="C489" s="223">
        <v>2011</v>
      </c>
      <c r="D489" s="214">
        <v>245.96</v>
      </c>
    </row>
    <row r="490" spans="1:4" ht="33" customHeight="1">
      <c r="A490" s="224">
        <v>10</v>
      </c>
      <c r="B490" s="223" t="s">
        <v>286</v>
      </c>
      <c r="C490" s="223">
        <v>2011</v>
      </c>
      <c r="D490" s="214">
        <v>1300</v>
      </c>
    </row>
    <row r="491" spans="1:4" ht="33" customHeight="1">
      <c r="A491" s="224">
        <v>11</v>
      </c>
      <c r="B491" s="223" t="s">
        <v>287</v>
      </c>
      <c r="C491" s="223">
        <v>2011</v>
      </c>
      <c r="D491" s="214">
        <v>7318.5</v>
      </c>
    </row>
    <row r="492" spans="2:5" ht="33" customHeight="1">
      <c r="B492" s="261"/>
      <c r="E492" s="290">
        <f>SUM(D481:D491)</f>
        <v>56330.04</v>
      </c>
    </row>
    <row r="493" spans="1:4" ht="33" customHeight="1">
      <c r="A493" s="770" t="s">
        <v>2307</v>
      </c>
      <c r="B493" s="771"/>
      <c r="C493" s="771"/>
      <c r="D493" s="308"/>
    </row>
    <row r="494" spans="1:4" ht="33" customHeight="1">
      <c r="A494" s="197"/>
      <c r="B494" s="223" t="s">
        <v>654</v>
      </c>
      <c r="C494" s="223">
        <v>2010</v>
      </c>
      <c r="D494" s="214">
        <v>168.99</v>
      </c>
    </row>
    <row r="495" spans="1:4" ht="33" customHeight="1">
      <c r="A495" s="197"/>
      <c r="B495" s="223" t="s">
        <v>655</v>
      </c>
      <c r="C495" s="223">
        <v>2010</v>
      </c>
      <c r="D495" s="214">
        <v>189</v>
      </c>
    </row>
    <row r="496" spans="1:4" ht="33" customHeight="1">
      <c r="A496" s="197"/>
      <c r="B496" s="223" t="s">
        <v>656</v>
      </c>
      <c r="C496" s="223">
        <v>2010</v>
      </c>
      <c r="D496" s="214">
        <v>249</v>
      </c>
    </row>
    <row r="497" spans="1:4" ht="33" customHeight="1">
      <c r="A497" s="197"/>
      <c r="B497" s="223" t="s">
        <v>657</v>
      </c>
      <c r="C497" s="223">
        <v>2011</v>
      </c>
      <c r="D497" s="214">
        <v>33837.32</v>
      </c>
    </row>
    <row r="498" spans="1:4" ht="33" customHeight="1">
      <c r="A498" s="197"/>
      <c r="B498" s="223" t="s">
        <v>658</v>
      </c>
      <c r="C498" s="223">
        <v>2011</v>
      </c>
      <c r="D498" s="214">
        <v>3076.12</v>
      </c>
    </row>
    <row r="499" spans="1:4" ht="32.25" customHeight="1">
      <c r="A499" s="197"/>
      <c r="B499" s="223" t="s">
        <v>288</v>
      </c>
      <c r="C499" s="223">
        <v>2011</v>
      </c>
      <c r="D499" s="214">
        <v>290</v>
      </c>
    </row>
    <row r="500" spans="1:4" ht="27" customHeight="1">
      <c r="A500" s="197"/>
      <c r="B500" s="223" t="s">
        <v>289</v>
      </c>
      <c r="C500" s="223">
        <v>2012</v>
      </c>
      <c r="D500" s="214">
        <v>399</v>
      </c>
    </row>
    <row r="501" spans="1:6" ht="12.75">
      <c r="A501" s="197"/>
      <c r="B501" s="239" t="s">
        <v>290</v>
      </c>
      <c r="C501" s="223">
        <v>2011</v>
      </c>
      <c r="D501" s="214">
        <v>5116.8</v>
      </c>
      <c r="E501" s="244"/>
      <c r="F501" s="290">
        <f>SUM(D494:D501)</f>
        <v>43326.23</v>
      </c>
    </row>
    <row r="502" ht="12.75">
      <c r="B502" s="296" t="s">
        <v>88</v>
      </c>
    </row>
    <row r="503" spans="1:4" ht="12.75">
      <c r="A503" s="197">
        <v>1</v>
      </c>
      <c r="B503" s="197" t="s">
        <v>366</v>
      </c>
      <c r="C503" s="223">
        <v>2009</v>
      </c>
      <c r="D503" s="240">
        <v>2240</v>
      </c>
    </row>
    <row r="504" spans="1:4" ht="25.5">
      <c r="A504" s="197">
        <v>2</v>
      </c>
      <c r="B504" s="197" t="s">
        <v>1892</v>
      </c>
      <c r="C504" s="223">
        <v>2011</v>
      </c>
      <c r="D504" s="240">
        <v>36295</v>
      </c>
    </row>
    <row r="505" spans="1:5" ht="12.75">
      <c r="A505" s="197"/>
      <c r="B505" s="239" t="s">
        <v>1774</v>
      </c>
      <c r="C505" s="223"/>
      <c r="E505" s="355">
        <f>SUM(D503:D504)</f>
        <v>38535</v>
      </c>
    </row>
    <row r="506" spans="1:4" ht="15.75" customHeight="1">
      <c r="A506" s="770" t="s">
        <v>2304</v>
      </c>
      <c r="B506" s="771"/>
      <c r="C506" s="771"/>
      <c r="D506" s="308"/>
    </row>
    <row r="507" spans="1:4" ht="12.75">
      <c r="A507" s="197">
        <v>1</v>
      </c>
      <c r="B507" s="224" t="s">
        <v>367</v>
      </c>
      <c r="C507" s="223">
        <v>2009</v>
      </c>
      <c r="D507" s="240">
        <v>4000</v>
      </c>
    </row>
    <row r="508" spans="1:4" ht="12.75">
      <c r="A508" s="197">
        <v>2</v>
      </c>
      <c r="B508" s="224" t="s">
        <v>368</v>
      </c>
      <c r="C508" s="223">
        <v>2009</v>
      </c>
      <c r="D508" s="240">
        <v>5000</v>
      </c>
    </row>
    <row r="509" spans="1:4" ht="12.75">
      <c r="A509" s="197">
        <v>4</v>
      </c>
      <c r="B509" s="224" t="s">
        <v>369</v>
      </c>
      <c r="C509" s="223">
        <v>2009</v>
      </c>
      <c r="D509" s="240">
        <v>15600</v>
      </c>
    </row>
    <row r="510" spans="1:4" ht="25.5">
      <c r="A510" s="197">
        <v>5</v>
      </c>
      <c r="B510" s="197" t="s">
        <v>1892</v>
      </c>
      <c r="C510" s="223">
        <v>2011</v>
      </c>
      <c r="D510" s="240">
        <v>36913</v>
      </c>
    </row>
    <row r="511" spans="1:6" ht="12.75">
      <c r="A511" s="197"/>
      <c r="B511" s="239" t="s">
        <v>1774</v>
      </c>
      <c r="C511" s="223"/>
      <c r="F511" s="355">
        <f>SUM(D507:D510)</f>
        <v>61513</v>
      </c>
    </row>
    <row r="512" spans="1:4" ht="15.75" customHeight="1">
      <c r="A512" s="770" t="s">
        <v>1199</v>
      </c>
      <c r="B512" s="771"/>
      <c r="C512" s="771"/>
      <c r="D512" s="308"/>
    </row>
    <row r="513" spans="1:4" ht="25.5">
      <c r="A513" s="197">
        <v>1</v>
      </c>
      <c r="B513" s="356" t="s">
        <v>1178</v>
      </c>
      <c r="C513" s="223">
        <v>2007</v>
      </c>
      <c r="D513" s="240">
        <v>5262</v>
      </c>
    </row>
    <row r="514" spans="1:5" ht="12.75">
      <c r="A514" s="197"/>
      <c r="B514" s="239" t="s">
        <v>1774</v>
      </c>
      <c r="C514" s="223"/>
      <c r="D514" s="311"/>
      <c r="E514" s="357">
        <f>SUM(D513:D513)</f>
        <v>5262</v>
      </c>
    </row>
    <row r="515" ht="13.5" thickBot="1">
      <c r="B515" s="296" t="s">
        <v>91</v>
      </c>
    </row>
    <row r="516" spans="1:4" ht="12.75">
      <c r="A516" s="232">
        <v>1</v>
      </c>
      <c r="B516" s="241" t="s">
        <v>1164</v>
      </c>
      <c r="C516" s="242">
        <v>2008</v>
      </c>
      <c r="D516" s="243">
        <v>1079</v>
      </c>
    </row>
    <row r="517" spans="1:4" ht="12.75">
      <c r="A517" s="232">
        <v>2</v>
      </c>
      <c r="B517" s="228" t="s">
        <v>1164</v>
      </c>
      <c r="C517" s="224">
        <v>2011</v>
      </c>
      <c r="D517" s="233">
        <v>1493</v>
      </c>
    </row>
    <row r="518" spans="1:4" ht="12.75">
      <c r="A518" s="232">
        <v>3</v>
      </c>
      <c r="B518" s="223" t="s">
        <v>1872</v>
      </c>
      <c r="C518" s="232">
        <v>2008</v>
      </c>
      <c r="D518" s="212">
        <v>215</v>
      </c>
    </row>
    <row r="519" spans="1:4" ht="12.75">
      <c r="A519" s="232">
        <v>4</v>
      </c>
      <c r="B519" s="238" t="s">
        <v>1165</v>
      </c>
      <c r="C519" s="197">
        <v>2009</v>
      </c>
      <c r="D519" s="214">
        <v>2167.98</v>
      </c>
    </row>
    <row r="520" spans="1:4" ht="12.75">
      <c r="A520" s="232">
        <v>5</v>
      </c>
      <c r="B520" s="244" t="s">
        <v>1166</v>
      </c>
      <c r="C520" s="197">
        <v>2010</v>
      </c>
      <c r="D520" s="214">
        <v>360</v>
      </c>
    </row>
    <row r="521" spans="1:4" ht="12.75">
      <c r="A521" s="232">
        <v>6</v>
      </c>
      <c r="B521" s="223" t="s">
        <v>1167</v>
      </c>
      <c r="C521" s="197">
        <v>2010</v>
      </c>
      <c r="D521" s="214">
        <v>630</v>
      </c>
    </row>
    <row r="522" spans="1:4" ht="12.75">
      <c r="A522" s="232">
        <v>7</v>
      </c>
      <c r="B522" s="223" t="s">
        <v>1164</v>
      </c>
      <c r="C522" s="197">
        <v>2010</v>
      </c>
      <c r="D522" s="214">
        <v>2390</v>
      </c>
    </row>
    <row r="523" spans="1:4" ht="12.75">
      <c r="A523" s="232">
        <v>8</v>
      </c>
      <c r="B523" s="223" t="s">
        <v>1168</v>
      </c>
      <c r="C523" s="197">
        <v>2010</v>
      </c>
      <c r="D523" s="214">
        <v>270</v>
      </c>
    </row>
    <row r="524" spans="1:4" ht="12.75">
      <c r="A524" s="232">
        <v>9</v>
      </c>
      <c r="B524" s="223" t="s">
        <v>1167</v>
      </c>
      <c r="C524" s="197">
        <v>2011</v>
      </c>
      <c r="D524" s="214">
        <v>829</v>
      </c>
    </row>
    <row r="525" spans="1:4" ht="12.75">
      <c r="A525" s="232">
        <v>10</v>
      </c>
      <c r="B525" s="223" t="s">
        <v>1873</v>
      </c>
      <c r="C525" s="197">
        <v>2008</v>
      </c>
      <c r="D525" s="214">
        <v>380</v>
      </c>
    </row>
    <row r="526" spans="1:4" ht="12.75">
      <c r="A526" s="232">
        <v>11</v>
      </c>
      <c r="B526" s="223" t="s">
        <v>1167</v>
      </c>
      <c r="C526" s="197">
        <v>2010</v>
      </c>
      <c r="D526" s="214">
        <v>399</v>
      </c>
    </row>
    <row r="527" spans="1:4" ht="12.75">
      <c r="A527" s="232">
        <v>12</v>
      </c>
      <c r="B527" s="223" t="s">
        <v>1142</v>
      </c>
      <c r="C527" s="197">
        <v>2010</v>
      </c>
      <c r="D527" s="214">
        <v>2063.62</v>
      </c>
    </row>
    <row r="528" spans="1:4" ht="12.75">
      <c r="A528" s="232">
        <v>13</v>
      </c>
      <c r="B528" s="223" t="s">
        <v>1166</v>
      </c>
      <c r="C528" s="197">
        <v>2010</v>
      </c>
      <c r="D528" s="214">
        <v>360</v>
      </c>
    </row>
    <row r="529" spans="1:4" ht="12.75">
      <c r="A529" s="232">
        <v>14</v>
      </c>
      <c r="B529" s="223" t="s">
        <v>1166</v>
      </c>
      <c r="C529" s="197">
        <v>2010</v>
      </c>
      <c r="D529" s="214">
        <v>370</v>
      </c>
    </row>
    <row r="530" spans="1:4" ht="12.75">
      <c r="A530" s="232">
        <v>15</v>
      </c>
      <c r="B530" s="223" t="s">
        <v>1169</v>
      </c>
      <c r="C530" s="197">
        <v>2011</v>
      </c>
      <c r="D530" s="214">
        <v>29457.4</v>
      </c>
    </row>
    <row r="531" spans="1:4" ht="12.75">
      <c r="A531" s="232">
        <v>16</v>
      </c>
      <c r="B531" s="223" t="s">
        <v>1170</v>
      </c>
      <c r="C531" s="197">
        <v>2011</v>
      </c>
      <c r="D531" s="214">
        <v>6592.8</v>
      </c>
    </row>
    <row r="532" spans="1:5" ht="12.75">
      <c r="A532" s="232">
        <v>17</v>
      </c>
      <c r="B532" s="223" t="s">
        <v>1171</v>
      </c>
      <c r="C532" s="197">
        <v>2011</v>
      </c>
      <c r="D532" s="214">
        <v>245.96</v>
      </c>
      <c r="E532" s="342">
        <f>SUM(D516:D537)</f>
        <v>62898.44</v>
      </c>
    </row>
    <row r="533" spans="1:5" ht="12.75">
      <c r="A533" s="232">
        <v>18</v>
      </c>
      <c r="B533" s="223" t="s">
        <v>1930</v>
      </c>
      <c r="C533" s="197">
        <v>2012</v>
      </c>
      <c r="D533" s="214">
        <v>2600</v>
      </c>
      <c r="E533" s="358"/>
    </row>
    <row r="534" spans="1:5" ht="12.75">
      <c r="A534" s="232">
        <v>19</v>
      </c>
      <c r="B534" s="223" t="s">
        <v>1931</v>
      </c>
      <c r="C534" s="197">
        <v>2012</v>
      </c>
      <c r="D534" s="214">
        <v>2771.19</v>
      </c>
      <c r="E534" s="358"/>
    </row>
    <row r="535" spans="1:5" ht="12.75">
      <c r="A535" s="232">
        <v>20</v>
      </c>
      <c r="B535" s="223" t="s">
        <v>1871</v>
      </c>
      <c r="C535" s="197">
        <v>2012</v>
      </c>
      <c r="D535" s="214">
        <v>589.99</v>
      </c>
      <c r="E535" s="358"/>
    </row>
    <row r="536" spans="1:5" ht="12.75">
      <c r="A536" s="232">
        <v>21</v>
      </c>
      <c r="B536" s="223" t="s">
        <v>1932</v>
      </c>
      <c r="C536" s="197">
        <v>2013</v>
      </c>
      <c r="D536" s="214">
        <v>316</v>
      </c>
      <c r="E536" s="358"/>
    </row>
    <row r="537" spans="1:4" ht="12.75">
      <c r="A537" s="232">
        <v>22</v>
      </c>
      <c r="B537" s="223" t="s">
        <v>1931</v>
      </c>
      <c r="C537" s="197">
        <v>2011</v>
      </c>
      <c r="D537" s="233">
        <v>7318.5</v>
      </c>
    </row>
    <row r="538" spans="1:4" ht="15.75" customHeight="1">
      <c r="A538" s="770" t="s">
        <v>2304</v>
      </c>
      <c r="B538" s="771"/>
      <c r="C538" s="771"/>
      <c r="D538" s="308"/>
    </row>
    <row r="539" spans="1:4" ht="12.75">
      <c r="A539" s="197">
        <v>1</v>
      </c>
      <c r="B539" s="223" t="s">
        <v>1179</v>
      </c>
      <c r="C539" s="197">
        <v>2010</v>
      </c>
      <c r="D539" s="214">
        <v>2115.05</v>
      </c>
    </row>
    <row r="540" spans="1:4" ht="12.75">
      <c r="A540" s="197">
        <v>2</v>
      </c>
      <c r="B540" s="223" t="s">
        <v>1179</v>
      </c>
      <c r="C540" s="197">
        <v>2010</v>
      </c>
      <c r="D540" s="214">
        <v>2115</v>
      </c>
    </row>
    <row r="541" spans="1:4" ht="12.75">
      <c r="A541" s="197">
        <v>3</v>
      </c>
      <c r="B541" s="223" t="s">
        <v>1172</v>
      </c>
      <c r="C541" s="197">
        <v>2010</v>
      </c>
      <c r="D541" s="214">
        <v>13290</v>
      </c>
    </row>
    <row r="542" spans="1:4" ht="12.75">
      <c r="A542" s="197">
        <v>4</v>
      </c>
      <c r="B542" s="223" t="s">
        <v>1173</v>
      </c>
      <c r="C542" s="197">
        <v>2010</v>
      </c>
      <c r="D542" s="214">
        <v>279</v>
      </c>
    </row>
    <row r="543" spans="1:4" ht="12.75">
      <c r="A543" s="197">
        <v>5</v>
      </c>
      <c r="B543" s="223" t="s">
        <v>1174</v>
      </c>
      <c r="C543" s="197">
        <v>2010</v>
      </c>
      <c r="D543" s="214">
        <v>1800</v>
      </c>
    </row>
    <row r="544" spans="1:5" ht="25.5">
      <c r="A544" s="197">
        <v>6</v>
      </c>
      <c r="B544" s="223" t="s">
        <v>1175</v>
      </c>
      <c r="C544" s="197">
        <v>2011</v>
      </c>
      <c r="D544" s="214">
        <v>7200</v>
      </c>
      <c r="E544" s="245" t="s">
        <v>1177</v>
      </c>
    </row>
    <row r="545" spans="1:5" ht="25.5">
      <c r="A545" s="197">
        <v>7</v>
      </c>
      <c r="B545" s="223" t="s">
        <v>1174</v>
      </c>
      <c r="C545" s="197">
        <v>2011</v>
      </c>
      <c r="D545" s="214">
        <v>1840</v>
      </c>
      <c r="E545" s="245" t="s">
        <v>1177</v>
      </c>
    </row>
    <row r="546" spans="1:4" ht="12.75">
      <c r="A546" s="197">
        <v>8</v>
      </c>
      <c r="B546" s="223" t="s">
        <v>1179</v>
      </c>
      <c r="C546" s="197">
        <v>2009</v>
      </c>
      <c r="D546" s="214">
        <v>2324.1</v>
      </c>
    </row>
    <row r="547" spans="1:4" ht="12.75">
      <c r="A547" s="197">
        <v>9</v>
      </c>
      <c r="B547" s="223" t="s">
        <v>1176</v>
      </c>
      <c r="C547" s="197">
        <v>2011</v>
      </c>
      <c r="D547" s="214">
        <v>36913.44</v>
      </c>
    </row>
    <row r="548" spans="1:4" ht="12.75">
      <c r="A548" s="197">
        <v>10</v>
      </c>
      <c r="B548" s="223" t="s">
        <v>669</v>
      </c>
      <c r="C548" s="197">
        <v>2009</v>
      </c>
      <c r="D548" s="214">
        <v>399</v>
      </c>
    </row>
    <row r="549" spans="1:4" ht="12.75">
      <c r="A549" s="197">
        <v>11</v>
      </c>
      <c r="B549" s="223" t="s">
        <v>669</v>
      </c>
      <c r="C549" s="197">
        <v>2010</v>
      </c>
      <c r="D549" s="214">
        <v>382</v>
      </c>
    </row>
    <row r="550" spans="1:4" ht="12.75">
      <c r="A550" s="197">
        <v>12</v>
      </c>
      <c r="B550" s="223" t="s">
        <v>1935</v>
      </c>
      <c r="C550" s="197">
        <v>2012</v>
      </c>
      <c r="D550" s="214">
        <v>3499.98</v>
      </c>
    </row>
    <row r="551" spans="1:4" ht="12.75">
      <c r="A551" s="197">
        <v>13</v>
      </c>
      <c r="B551" s="223" t="s">
        <v>1933</v>
      </c>
      <c r="C551" s="197">
        <v>2012</v>
      </c>
      <c r="D551" s="214">
        <v>1450</v>
      </c>
    </row>
    <row r="552" spans="1:4" ht="12.75">
      <c r="A552" s="197">
        <v>14</v>
      </c>
      <c r="B552" s="223" t="s">
        <v>1934</v>
      </c>
      <c r="C552" s="197">
        <v>2011</v>
      </c>
      <c r="D552" s="214">
        <v>7675.2</v>
      </c>
    </row>
    <row r="553" spans="1:4" ht="12.75">
      <c r="A553" s="359"/>
      <c r="B553" s="359"/>
      <c r="C553" s="359"/>
      <c r="D553" s="246"/>
    </row>
    <row r="554" spans="1:6" ht="12.75">
      <c r="A554" s="360"/>
      <c r="B554" s="361"/>
      <c r="C554" s="361"/>
      <c r="D554" s="346"/>
      <c r="E554" s="244"/>
      <c r="F554" s="270">
        <f>SUM(D539:D552)</f>
        <v>81282.76999999999</v>
      </c>
    </row>
    <row r="555" spans="2:5" ht="12.75">
      <c r="B555" s="292" t="s">
        <v>96</v>
      </c>
      <c r="E555" s="244"/>
    </row>
    <row r="556" spans="1:4" ht="12.75">
      <c r="A556" s="232">
        <v>1</v>
      </c>
      <c r="B556" s="238" t="s">
        <v>1897</v>
      </c>
      <c r="C556" s="223">
        <v>2006</v>
      </c>
      <c r="D556" s="214">
        <v>399</v>
      </c>
    </row>
    <row r="557" spans="1:4" ht="12.75">
      <c r="A557" s="197">
        <v>2</v>
      </c>
      <c r="B557" s="238" t="s">
        <v>1898</v>
      </c>
      <c r="C557" s="238">
        <v>2006</v>
      </c>
      <c r="D557" s="212">
        <v>415</v>
      </c>
    </row>
    <row r="558" spans="1:4" ht="12.75">
      <c r="A558" s="197">
        <v>3</v>
      </c>
      <c r="B558" s="223" t="s">
        <v>1898</v>
      </c>
      <c r="C558" s="223">
        <v>2007</v>
      </c>
      <c r="D558" s="214">
        <v>1000</v>
      </c>
    </row>
    <row r="559" spans="1:4" ht="12.75">
      <c r="A559" s="197">
        <v>4</v>
      </c>
      <c r="B559" s="223" t="s">
        <v>1899</v>
      </c>
      <c r="C559" s="223">
        <v>2007</v>
      </c>
      <c r="D559" s="214">
        <v>135.01</v>
      </c>
    </row>
    <row r="560" spans="1:4" ht="12.75">
      <c r="A560" s="197">
        <v>5</v>
      </c>
      <c r="B560" s="223" t="s">
        <v>1900</v>
      </c>
      <c r="C560" s="223">
        <v>2007</v>
      </c>
      <c r="D560" s="214">
        <v>70</v>
      </c>
    </row>
    <row r="561" spans="1:4" ht="12.75">
      <c r="A561" s="291">
        <v>6</v>
      </c>
      <c r="B561" s="223" t="s">
        <v>1901</v>
      </c>
      <c r="C561" s="223">
        <v>2007</v>
      </c>
      <c r="D561" s="214">
        <v>750</v>
      </c>
    </row>
    <row r="562" spans="1:4" ht="12.75">
      <c r="A562" s="291">
        <v>7</v>
      </c>
      <c r="B562" s="223" t="s">
        <v>1902</v>
      </c>
      <c r="C562" s="223">
        <v>2007</v>
      </c>
      <c r="D562" s="214">
        <v>175</v>
      </c>
    </row>
    <row r="563" spans="1:4" ht="12.75">
      <c r="A563" s="291">
        <v>8</v>
      </c>
      <c r="B563" s="223" t="s">
        <v>1903</v>
      </c>
      <c r="C563" s="223">
        <v>2009</v>
      </c>
      <c r="D563" s="214">
        <v>185</v>
      </c>
    </row>
    <row r="564" spans="1:4" ht="12.75">
      <c r="A564" s="291">
        <v>9</v>
      </c>
      <c r="B564" s="223" t="s">
        <v>1904</v>
      </c>
      <c r="C564" s="223">
        <v>2007</v>
      </c>
      <c r="D564" s="214">
        <v>105.01</v>
      </c>
    </row>
    <row r="565" spans="1:4" ht="12.75">
      <c r="A565" s="291">
        <v>10</v>
      </c>
      <c r="B565" s="223" t="s">
        <v>1180</v>
      </c>
      <c r="C565" s="223">
        <v>2008</v>
      </c>
      <c r="D565" s="214">
        <v>2960.01</v>
      </c>
    </row>
    <row r="566" spans="1:4" ht="12.75">
      <c r="A566" s="291">
        <v>11</v>
      </c>
      <c r="B566" s="223" t="s">
        <v>1905</v>
      </c>
      <c r="C566" s="223">
        <v>2008</v>
      </c>
      <c r="D566" s="214">
        <v>19928.69</v>
      </c>
    </row>
    <row r="567" spans="1:4" ht="12.75">
      <c r="A567" s="291">
        <v>12</v>
      </c>
      <c r="B567" s="223" t="s">
        <v>1871</v>
      </c>
      <c r="C567" s="223">
        <v>2008</v>
      </c>
      <c r="D567" s="214">
        <v>100</v>
      </c>
    </row>
    <row r="568" spans="1:4" ht="12.75">
      <c r="A568" s="291">
        <v>13</v>
      </c>
      <c r="B568" s="223" t="s">
        <v>1906</v>
      </c>
      <c r="C568" s="223">
        <v>2008</v>
      </c>
      <c r="D568" s="214">
        <v>265</v>
      </c>
    </row>
    <row r="569" spans="1:4" ht="12.75">
      <c r="A569" s="291">
        <v>14</v>
      </c>
      <c r="B569" s="223" t="s">
        <v>1907</v>
      </c>
      <c r="C569" s="223">
        <v>2008</v>
      </c>
      <c r="D569" s="214">
        <v>135.01</v>
      </c>
    </row>
    <row r="570" spans="1:5" ht="12.75">
      <c r="A570" s="291"/>
      <c r="B570" s="293"/>
      <c r="C570" s="293"/>
      <c r="D570" s="362"/>
      <c r="E570" s="290">
        <f>SUM(D556:D569)</f>
        <v>26622.73</v>
      </c>
    </row>
    <row r="571" spans="1:5" ht="15.75" customHeight="1">
      <c r="A571" s="770" t="s">
        <v>2304</v>
      </c>
      <c r="B571" s="771"/>
      <c r="C571" s="771"/>
      <c r="D571" s="308"/>
      <c r="E571" s="244"/>
    </row>
    <row r="572" spans="1:4" ht="12.75">
      <c r="A572" s="197">
        <v>1</v>
      </c>
      <c r="B572" s="223" t="s">
        <v>1908</v>
      </c>
      <c r="C572" s="223">
        <v>2011</v>
      </c>
      <c r="D572" s="214">
        <v>2725.68</v>
      </c>
    </row>
    <row r="573" spans="1:4" ht="15.75">
      <c r="A573" s="610">
        <v>2</v>
      </c>
      <c r="B573" s="605" t="s">
        <v>2379</v>
      </c>
      <c r="C573" s="605">
        <v>2008</v>
      </c>
      <c r="D573" s="608">
        <v>3499</v>
      </c>
    </row>
    <row r="574" spans="1:6" ht="12.75">
      <c r="A574" s="197"/>
      <c r="B574" s="239" t="s">
        <v>1774</v>
      </c>
      <c r="C574" s="223"/>
      <c r="F574" s="270">
        <f>SUM(D572:D573)</f>
        <v>6224.68</v>
      </c>
    </row>
    <row r="575" spans="2:5" ht="12.75">
      <c r="B575" s="296" t="s">
        <v>99</v>
      </c>
      <c r="E575" s="244"/>
    </row>
    <row r="576" spans="1:4" ht="12.75">
      <c r="A576" s="224">
        <v>1</v>
      </c>
      <c r="B576" s="303" t="s">
        <v>1875</v>
      </c>
      <c r="C576" s="228">
        <v>2007</v>
      </c>
      <c r="D576" s="311">
        <v>3021</v>
      </c>
    </row>
    <row r="577" spans="1:4" ht="12.75">
      <c r="A577" s="224">
        <v>2</v>
      </c>
      <c r="B577" s="303" t="s">
        <v>1180</v>
      </c>
      <c r="C577" s="228">
        <v>2009</v>
      </c>
      <c r="D577" s="311">
        <v>2700</v>
      </c>
    </row>
    <row r="578" spans="1:4" ht="12.75">
      <c r="A578" s="224">
        <v>3</v>
      </c>
      <c r="B578" s="306" t="s">
        <v>1876</v>
      </c>
      <c r="C578" s="306">
        <v>2011</v>
      </c>
      <c r="D578" s="307">
        <v>2725.68</v>
      </c>
    </row>
    <row r="579" spans="1:5" ht="15.75" customHeight="1">
      <c r="A579" s="770" t="s">
        <v>2304</v>
      </c>
      <c r="B579" s="771"/>
      <c r="C579" s="771"/>
      <c r="E579" s="308">
        <f>SUM(D576:D578)</f>
        <v>8446.68</v>
      </c>
    </row>
    <row r="580" spans="1:4" ht="12.75">
      <c r="A580" s="224">
        <v>1</v>
      </c>
      <c r="B580" s="228" t="s">
        <v>1877</v>
      </c>
      <c r="C580" s="228">
        <v>2007</v>
      </c>
      <c r="D580" s="311">
        <v>1990</v>
      </c>
    </row>
    <row r="581" spans="1:4" ht="12.75">
      <c r="A581" s="224">
        <v>2</v>
      </c>
      <c r="B581" s="228" t="s">
        <v>1181</v>
      </c>
      <c r="C581" s="228">
        <v>2007</v>
      </c>
      <c r="D581" s="311">
        <v>1900</v>
      </c>
    </row>
    <row r="582" spans="1:4" ht="12.75">
      <c r="A582" s="224">
        <v>3</v>
      </c>
      <c r="B582" s="228" t="s">
        <v>1182</v>
      </c>
      <c r="C582" s="228">
        <v>2007</v>
      </c>
      <c r="D582" s="311">
        <v>215</v>
      </c>
    </row>
    <row r="583" spans="1:4" ht="12.75">
      <c r="A583" s="224">
        <v>4</v>
      </c>
      <c r="B583" s="228" t="s">
        <v>1182</v>
      </c>
      <c r="C583" s="228">
        <v>2008</v>
      </c>
      <c r="D583" s="311">
        <v>219</v>
      </c>
    </row>
    <row r="584" spans="1:4" ht="12.75">
      <c r="A584" s="224">
        <v>5</v>
      </c>
      <c r="B584" s="228" t="s">
        <v>1182</v>
      </c>
      <c r="C584" s="228">
        <v>2009</v>
      </c>
      <c r="D584" s="311">
        <v>400</v>
      </c>
    </row>
    <row r="585" spans="1:4" ht="12.75">
      <c r="A585" s="224">
        <v>6</v>
      </c>
      <c r="B585" s="228" t="s">
        <v>1182</v>
      </c>
      <c r="C585" s="228">
        <v>2010</v>
      </c>
      <c r="D585" s="311">
        <v>220</v>
      </c>
    </row>
    <row r="586" spans="1:6" ht="12.75">
      <c r="A586" s="244">
        <v>7</v>
      </c>
      <c r="B586" s="228" t="s">
        <v>1182</v>
      </c>
      <c r="C586" s="228">
        <v>2011</v>
      </c>
      <c r="D586" s="233">
        <v>250</v>
      </c>
      <c r="F586" s="342">
        <f>SUM(D580:D586)</f>
        <v>5194</v>
      </c>
    </row>
    <row r="587" ht="25.5">
      <c r="B587" s="296" t="s">
        <v>227</v>
      </c>
    </row>
    <row r="588" spans="1:6" ht="12.75">
      <c r="A588" s="224">
        <v>1</v>
      </c>
      <c r="B588" s="223" t="s">
        <v>225</v>
      </c>
      <c r="C588" s="223">
        <v>2012</v>
      </c>
      <c r="D588" s="214">
        <v>2725.68</v>
      </c>
      <c r="F588" s="347"/>
    </row>
    <row r="589" spans="1:6" ht="12.75">
      <c r="A589" s="224">
        <v>2</v>
      </c>
      <c r="B589" s="223" t="s">
        <v>226</v>
      </c>
      <c r="C589" s="223">
        <v>2011</v>
      </c>
      <c r="D589" s="214">
        <v>1099</v>
      </c>
      <c r="F589" s="347"/>
    </row>
    <row r="590" spans="1:6" ht="12.75">
      <c r="A590" s="224">
        <v>3</v>
      </c>
      <c r="B590" s="223" t="s">
        <v>226</v>
      </c>
      <c r="C590" s="223">
        <v>2012</v>
      </c>
      <c r="D590" s="214">
        <v>1174</v>
      </c>
      <c r="F590" s="347"/>
    </row>
    <row r="591" spans="1:6" ht="12.75">
      <c r="A591" s="224">
        <v>4</v>
      </c>
      <c r="B591" s="226" t="s">
        <v>228</v>
      </c>
      <c r="C591" s="223">
        <v>2012</v>
      </c>
      <c r="D591" s="214">
        <v>1199</v>
      </c>
      <c r="F591" s="347"/>
    </row>
    <row r="592" spans="2:6" ht="12.75">
      <c r="B592" s="244" t="s">
        <v>1956</v>
      </c>
      <c r="C592" s="244">
        <v>2012</v>
      </c>
      <c r="D592" s="346">
        <v>1359</v>
      </c>
      <c r="E592" s="244"/>
      <c r="F592" s="342">
        <f>SUM(D588:D592)</f>
        <v>7556.68</v>
      </c>
    </row>
    <row r="593" spans="2:5" ht="12.75">
      <c r="B593" s="296" t="s">
        <v>928</v>
      </c>
      <c r="E593" s="244"/>
    </row>
    <row r="594" spans="1:4" ht="12.75">
      <c r="A594" s="197"/>
      <c r="B594" s="238" t="s">
        <v>1909</v>
      </c>
      <c r="C594" s="223">
        <v>2007</v>
      </c>
      <c r="D594" s="214">
        <v>472.14</v>
      </c>
    </row>
    <row r="595" spans="1:5" ht="12.75">
      <c r="A595" s="232"/>
      <c r="B595" s="238" t="s">
        <v>1183</v>
      </c>
      <c r="C595" s="238">
        <v>2007</v>
      </c>
      <c r="D595" s="212">
        <v>490</v>
      </c>
      <c r="E595" s="268" t="s">
        <v>1575</v>
      </c>
    </row>
    <row r="596" spans="1:4" ht="12.75">
      <c r="A596" s="197"/>
      <c r="B596" s="223" t="s">
        <v>1910</v>
      </c>
      <c r="C596" s="223">
        <v>2009</v>
      </c>
      <c r="D596" s="214">
        <v>229</v>
      </c>
    </row>
    <row r="597" spans="1:4" ht="12.75">
      <c r="A597" s="197"/>
      <c r="B597" s="223" t="s">
        <v>1142</v>
      </c>
      <c r="C597" s="223">
        <v>2008</v>
      </c>
      <c r="D597" s="214">
        <v>2700</v>
      </c>
    </row>
    <row r="598" spans="1:4" ht="12.75">
      <c r="A598" s="197"/>
      <c r="B598" s="223" t="s">
        <v>1184</v>
      </c>
      <c r="C598" s="223">
        <v>2008</v>
      </c>
      <c r="D598" s="214">
        <v>450</v>
      </c>
    </row>
    <row r="599" spans="1:4" ht="12.75">
      <c r="A599" s="197"/>
      <c r="B599" s="223" t="s">
        <v>1911</v>
      </c>
      <c r="C599" s="223">
        <v>2009</v>
      </c>
      <c r="D599" s="214">
        <v>329</v>
      </c>
    </row>
    <row r="600" spans="1:4" ht="12.75">
      <c r="A600" s="197"/>
      <c r="B600" s="223" t="s">
        <v>1185</v>
      </c>
      <c r="C600" s="223">
        <v>2009</v>
      </c>
      <c r="D600" s="214">
        <v>400</v>
      </c>
    </row>
    <row r="601" spans="1:4" ht="12.75">
      <c r="A601" s="197"/>
      <c r="B601" s="223" t="s">
        <v>1186</v>
      </c>
      <c r="C601" s="223">
        <v>2009</v>
      </c>
      <c r="D601" s="214">
        <v>1398</v>
      </c>
    </row>
    <row r="602" spans="1:4" ht="12.75">
      <c r="A602" s="197"/>
      <c r="B602" s="223" t="s">
        <v>203</v>
      </c>
      <c r="C602" s="223">
        <v>2010</v>
      </c>
      <c r="D602" s="214">
        <v>1938</v>
      </c>
    </row>
    <row r="603" spans="1:4" ht="12.75">
      <c r="A603" s="197"/>
      <c r="B603" s="223" t="s">
        <v>1912</v>
      </c>
      <c r="C603" s="223">
        <v>2011</v>
      </c>
      <c r="D603" s="214">
        <v>1298</v>
      </c>
    </row>
    <row r="604" spans="1:4" ht="12.75">
      <c r="A604" s="197"/>
      <c r="B604" s="223" t="s">
        <v>1913</v>
      </c>
      <c r="C604" s="244">
        <v>2010</v>
      </c>
      <c r="D604" s="214">
        <v>319</v>
      </c>
    </row>
    <row r="605" spans="1:4" ht="12.75">
      <c r="A605" s="197"/>
      <c r="B605" s="223" t="s">
        <v>291</v>
      </c>
      <c r="C605" s="223">
        <v>2012</v>
      </c>
      <c r="D605" s="214">
        <v>1699</v>
      </c>
    </row>
    <row r="606" spans="1:4" ht="12.75">
      <c r="A606" s="197"/>
      <c r="B606" s="223" t="s">
        <v>292</v>
      </c>
      <c r="C606" s="223">
        <v>2012</v>
      </c>
      <c r="D606" s="214">
        <v>229</v>
      </c>
    </row>
    <row r="607" spans="1:4" ht="27" customHeight="1">
      <c r="A607" s="197"/>
      <c r="B607" s="223" t="s">
        <v>293</v>
      </c>
      <c r="C607" s="223">
        <v>2012</v>
      </c>
      <c r="D607" s="214">
        <v>3444</v>
      </c>
    </row>
    <row r="608" spans="1:5" ht="12.75">
      <c r="A608" s="363" t="s">
        <v>1774</v>
      </c>
      <c r="B608" s="250"/>
      <c r="D608" s="251"/>
      <c r="E608" s="270">
        <f>SUM(D594:D607)</f>
        <v>15395.14</v>
      </c>
    </row>
    <row r="609" spans="1:4" ht="16.5" customHeight="1">
      <c r="A609" s="260"/>
      <c r="B609" s="343" t="s">
        <v>2304</v>
      </c>
      <c r="C609" s="344"/>
      <c r="D609" s="345"/>
    </row>
    <row r="610" spans="1:4" ht="26.25" customHeight="1">
      <c r="A610" s="197">
        <v>1</v>
      </c>
      <c r="B610" s="223" t="s">
        <v>1914</v>
      </c>
      <c r="C610" s="223">
        <v>2011</v>
      </c>
      <c r="D610" s="214">
        <v>3207.66</v>
      </c>
    </row>
    <row r="611" spans="1:4" ht="12.75">
      <c r="A611" s="197">
        <v>2</v>
      </c>
      <c r="B611" s="223" t="s">
        <v>1915</v>
      </c>
      <c r="C611" s="223">
        <v>2011</v>
      </c>
      <c r="D611" s="214">
        <v>2699.99</v>
      </c>
    </row>
    <row r="612" spans="1:6" ht="12.75">
      <c r="A612" s="363" t="s">
        <v>1774</v>
      </c>
      <c r="B612" s="252"/>
      <c r="D612" s="246"/>
      <c r="E612" s="244"/>
      <c r="F612" s="290">
        <f>SUM(D610:D611)</f>
        <v>5907.65</v>
      </c>
    </row>
    <row r="613" spans="1:5" ht="12.75">
      <c r="A613" s="260"/>
      <c r="B613" s="296" t="s">
        <v>930</v>
      </c>
      <c r="C613" s="261"/>
      <c r="E613" s="244"/>
    </row>
    <row r="614" spans="1:6" ht="12.75">
      <c r="A614" s="197">
        <v>1</v>
      </c>
      <c r="B614" s="253" t="s">
        <v>635</v>
      </c>
      <c r="C614" s="223">
        <v>2006</v>
      </c>
      <c r="D614" s="214">
        <v>780</v>
      </c>
      <c r="E614" s="246"/>
      <c r="F614" s="346"/>
    </row>
    <row r="615" spans="1:6" ht="12.75">
      <c r="A615" s="317">
        <v>2</v>
      </c>
      <c r="B615" s="254" t="s">
        <v>636</v>
      </c>
      <c r="C615" s="254">
        <v>2007</v>
      </c>
      <c r="D615" s="255">
        <v>7442</v>
      </c>
      <c r="E615" s="246"/>
      <c r="F615" s="346"/>
    </row>
    <row r="616" spans="1:6" ht="12.75">
      <c r="A616" s="319">
        <v>3</v>
      </c>
      <c r="B616" s="256" t="s">
        <v>637</v>
      </c>
      <c r="C616" s="256">
        <v>2006</v>
      </c>
      <c r="D616" s="257">
        <v>450</v>
      </c>
      <c r="E616" s="246"/>
      <c r="F616" s="346"/>
    </row>
    <row r="617" spans="1:6" ht="12.75">
      <c r="A617" s="319">
        <v>4</v>
      </c>
      <c r="B617" s="256" t="s">
        <v>638</v>
      </c>
      <c r="C617" s="256">
        <v>2007</v>
      </c>
      <c r="D617" s="257">
        <v>629</v>
      </c>
      <c r="E617" s="246"/>
      <c r="F617" s="346"/>
    </row>
    <row r="618" spans="1:6" ht="12.75">
      <c r="A618" s="319">
        <v>5</v>
      </c>
      <c r="B618" s="256" t="s">
        <v>639</v>
      </c>
      <c r="C618" s="256">
        <v>2007</v>
      </c>
      <c r="D618" s="257">
        <v>2859</v>
      </c>
      <c r="E618" s="246"/>
      <c r="F618" s="346"/>
    </row>
    <row r="619" spans="1:6" ht="12.75">
      <c r="A619" s="319">
        <v>6</v>
      </c>
      <c r="B619" s="256" t="s">
        <v>1180</v>
      </c>
      <c r="C619" s="256">
        <v>2006</v>
      </c>
      <c r="D619" s="257">
        <v>2125</v>
      </c>
      <c r="E619" s="246"/>
      <c r="F619" s="346"/>
    </row>
    <row r="620" spans="1:6" ht="12.75">
      <c r="A620" s="319">
        <v>7</v>
      </c>
      <c r="B620" s="256" t="s">
        <v>640</v>
      </c>
      <c r="C620" s="256">
        <v>2006</v>
      </c>
      <c r="D620" s="257">
        <v>400</v>
      </c>
      <c r="E620" s="246"/>
      <c r="F620" s="346"/>
    </row>
    <row r="621" spans="1:6" ht="12.75">
      <c r="A621" s="319">
        <v>8</v>
      </c>
      <c r="B621" s="256" t="s">
        <v>641</v>
      </c>
      <c r="C621" s="256">
        <v>2006</v>
      </c>
      <c r="D621" s="257">
        <v>2700</v>
      </c>
      <c r="E621" s="246"/>
      <c r="F621" s="346"/>
    </row>
    <row r="622" spans="1:6" ht="12.75">
      <c r="A622" s="319">
        <v>9</v>
      </c>
      <c r="B622" s="256" t="s">
        <v>642</v>
      </c>
      <c r="C622" s="256">
        <v>2011</v>
      </c>
      <c r="D622" s="257">
        <v>399</v>
      </c>
      <c r="E622" s="246"/>
      <c r="F622" s="346"/>
    </row>
    <row r="623" spans="1:4" ht="12.75">
      <c r="A623" s="319"/>
      <c r="B623" s="332" t="s">
        <v>1774</v>
      </c>
      <c r="C623" s="256"/>
      <c r="D623" s="257"/>
    </row>
    <row r="624" spans="1:5" ht="12.75">
      <c r="A624" s="770" t="s">
        <v>2304</v>
      </c>
      <c r="B624" s="771"/>
      <c r="C624" s="771"/>
      <c r="E624" s="290">
        <f>SUM(D614:D623)</f>
        <v>17784</v>
      </c>
    </row>
    <row r="625" spans="1:4" ht="12.75">
      <c r="A625" s="197">
        <v>1</v>
      </c>
      <c r="B625" s="256" t="s">
        <v>643</v>
      </c>
      <c r="C625" s="256">
        <v>2005</v>
      </c>
      <c r="D625" s="257">
        <v>4446</v>
      </c>
    </row>
    <row r="626" spans="1:4" ht="12.75">
      <c r="A626" s="197">
        <v>2</v>
      </c>
      <c r="B626" s="256" t="s">
        <v>644</v>
      </c>
      <c r="C626" s="256">
        <v>2007</v>
      </c>
      <c r="D626" s="257">
        <v>636</v>
      </c>
    </row>
    <row r="627" spans="1:4" ht="12.75">
      <c r="A627" s="197">
        <v>3</v>
      </c>
      <c r="B627" s="256" t="s">
        <v>1226</v>
      </c>
      <c r="C627" s="256">
        <v>2008</v>
      </c>
      <c r="D627" s="257">
        <v>3313</v>
      </c>
    </row>
    <row r="628" spans="1:4" ht="12.75">
      <c r="A628" s="200">
        <v>4</v>
      </c>
      <c r="B628" s="258" t="s">
        <v>645</v>
      </c>
      <c r="C628" s="256">
        <v>2011</v>
      </c>
      <c r="D628" s="257">
        <v>2725.68</v>
      </c>
    </row>
    <row r="629" spans="1:4" ht="12.75">
      <c r="A629" s="197">
        <v>5</v>
      </c>
      <c r="B629" s="223" t="s">
        <v>1957</v>
      </c>
      <c r="C629" s="259">
        <v>2013</v>
      </c>
      <c r="D629" s="257">
        <v>1399</v>
      </c>
    </row>
    <row r="630" spans="1:4" ht="12.75">
      <c r="A630" s="197">
        <v>6</v>
      </c>
      <c r="B630" s="223" t="s">
        <v>1958</v>
      </c>
      <c r="C630" s="259">
        <v>2013</v>
      </c>
      <c r="D630" s="257">
        <v>1299</v>
      </c>
    </row>
    <row r="631" spans="2:6" ht="12.75">
      <c r="B631" s="364" t="s">
        <v>1774</v>
      </c>
      <c r="C631" s="256"/>
      <c r="D631" s="257"/>
      <c r="F631" s="290">
        <f>SUM(D625:D630)</f>
        <v>13818.68</v>
      </c>
    </row>
    <row r="632" ht="12.75">
      <c r="B632" s="365" t="s">
        <v>931</v>
      </c>
    </row>
    <row r="633" spans="1:4" ht="12.75">
      <c r="A633" s="197">
        <v>1</v>
      </c>
      <c r="B633" s="223" t="s">
        <v>1187</v>
      </c>
      <c r="C633" s="223">
        <v>2009</v>
      </c>
      <c r="D633" s="214">
        <v>30902.75</v>
      </c>
    </row>
    <row r="634" spans="1:4" ht="12.75">
      <c r="A634" s="197">
        <v>2</v>
      </c>
      <c r="B634" s="223" t="s">
        <v>1188</v>
      </c>
      <c r="C634" s="223">
        <v>2010</v>
      </c>
      <c r="D634" s="214">
        <v>2720.49</v>
      </c>
    </row>
    <row r="635" spans="1:4" ht="12.75">
      <c r="A635" s="197">
        <v>3</v>
      </c>
      <c r="B635" s="223" t="s">
        <v>1189</v>
      </c>
      <c r="C635" s="223">
        <v>2010</v>
      </c>
      <c r="D635" s="214">
        <v>12102</v>
      </c>
    </row>
    <row r="636" spans="1:4" ht="12.75">
      <c r="A636" s="197">
        <v>4</v>
      </c>
      <c r="B636" s="223" t="s">
        <v>1190</v>
      </c>
      <c r="C636" s="223">
        <v>2010</v>
      </c>
      <c r="D636" s="214">
        <v>2302.46</v>
      </c>
    </row>
    <row r="637" spans="1:4" ht="12.75">
      <c r="A637" s="197">
        <v>5</v>
      </c>
      <c r="B637" s="223" t="s">
        <v>1191</v>
      </c>
      <c r="C637" s="223">
        <v>2010</v>
      </c>
      <c r="D637" s="214">
        <v>2302.46</v>
      </c>
    </row>
    <row r="638" spans="1:4" ht="12.75">
      <c r="A638" s="197">
        <v>6</v>
      </c>
      <c r="B638" s="223" t="s">
        <v>200</v>
      </c>
      <c r="C638" s="223">
        <v>2009</v>
      </c>
      <c r="D638" s="214">
        <v>6558</v>
      </c>
    </row>
    <row r="639" spans="1:4" ht="12.75">
      <c r="A639" s="197">
        <v>7</v>
      </c>
      <c r="B639" s="223" t="s">
        <v>1192</v>
      </c>
      <c r="C639" s="223">
        <v>2010</v>
      </c>
      <c r="D639" s="214">
        <v>8000</v>
      </c>
    </row>
    <row r="640" spans="1:4" ht="12.75">
      <c r="A640" s="197">
        <v>8</v>
      </c>
      <c r="B640" s="223" t="s">
        <v>1893</v>
      </c>
      <c r="C640" s="223">
        <v>2010</v>
      </c>
      <c r="D640" s="214">
        <v>3495.57</v>
      </c>
    </row>
    <row r="641" spans="1:4" ht="25.5">
      <c r="A641" s="197">
        <v>9</v>
      </c>
      <c r="B641" s="223" t="s">
        <v>1894</v>
      </c>
      <c r="C641" s="223">
        <v>2011</v>
      </c>
      <c r="D641" s="214">
        <v>38007.18</v>
      </c>
    </row>
    <row r="642" spans="1:4" ht="12.75">
      <c r="A642" s="197">
        <v>10</v>
      </c>
      <c r="B642" s="223" t="s">
        <v>236</v>
      </c>
      <c r="C642" s="223">
        <v>2011</v>
      </c>
      <c r="D642" s="214">
        <v>2720.49</v>
      </c>
    </row>
    <row r="643" spans="1:4" ht="12.75">
      <c r="A643" s="197">
        <v>12</v>
      </c>
      <c r="B643" s="223" t="s">
        <v>237</v>
      </c>
      <c r="C643" s="223">
        <v>2011</v>
      </c>
      <c r="D643" s="214">
        <v>4406.5</v>
      </c>
    </row>
    <row r="644" spans="1:4" ht="12.75">
      <c r="A644" s="197">
        <v>13</v>
      </c>
      <c r="B644" s="223" t="s">
        <v>1967</v>
      </c>
      <c r="C644" s="223">
        <v>2013</v>
      </c>
      <c r="D644" s="214">
        <v>8968.5</v>
      </c>
    </row>
    <row r="645" spans="1:4" ht="12.75">
      <c r="A645" s="197">
        <v>14</v>
      </c>
      <c r="B645" s="223" t="s">
        <v>1968</v>
      </c>
      <c r="C645" s="223">
        <v>2013</v>
      </c>
      <c r="D645" s="214">
        <v>1235.77</v>
      </c>
    </row>
    <row r="646" spans="1:5" ht="15.75" customHeight="1">
      <c r="A646" s="770" t="s">
        <v>2304</v>
      </c>
      <c r="B646" s="771"/>
      <c r="C646" s="771"/>
      <c r="D646" s="308"/>
      <c r="E646" s="290">
        <f>SUM(D633:D645)</f>
        <v>123722.17000000001</v>
      </c>
    </row>
    <row r="647" spans="1:4" ht="12.75">
      <c r="A647" s="197">
        <v>1</v>
      </c>
      <c r="B647" s="223" t="s">
        <v>1196</v>
      </c>
      <c r="C647" s="223">
        <v>2009</v>
      </c>
      <c r="D647" s="214">
        <v>2985.57</v>
      </c>
    </row>
    <row r="648" spans="1:4" ht="12.75">
      <c r="A648" s="197">
        <v>2</v>
      </c>
      <c r="B648" s="223" t="s">
        <v>1895</v>
      </c>
      <c r="C648" s="223">
        <v>2010</v>
      </c>
      <c r="D648" s="214">
        <v>3357.7</v>
      </c>
    </row>
    <row r="649" spans="1:4" ht="12.75">
      <c r="A649" s="197">
        <v>3</v>
      </c>
      <c r="B649" s="223" t="s">
        <v>1896</v>
      </c>
      <c r="C649" s="223">
        <v>2011</v>
      </c>
      <c r="D649" s="214">
        <v>2568.7</v>
      </c>
    </row>
    <row r="650" spans="1:6" ht="12.75">
      <c r="A650" s="197">
        <v>4</v>
      </c>
      <c r="B650" s="223" t="s">
        <v>1969</v>
      </c>
      <c r="C650" s="223">
        <v>2012</v>
      </c>
      <c r="D650" s="214">
        <v>3496.12</v>
      </c>
      <c r="F650" s="290">
        <f>SUM(D647:D654)</f>
        <v>29623.08</v>
      </c>
    </row>
    <row r="651" spans="1:6" ht="12.75">
      <c r="A651" s="197">
        <v>5</v>
      </c>
      <c r="B651" s="223" t="s">
        <v>1970</v>
      </c>
      <c r="C651" s="223">
        <v>2012</v>
      </c>
      <c r="D651" s="214">
        <v>3496.12</v>
      </c>
      <c r="F651" s="366"/>
    </row>
    <row r="652" spans="1:6" ht="12.75">
      <c r="A652" s="197">
        <v>6</v>
      </c>
      <c r="B652" s="223" t="s">
        <v>1971</v>
      </c>
      <c r="C652" s="223">
        <v>2012</v>
      </c>
      <c r="D652" s="214">
        <v>3496.11</v>
      </c>
      <c r="F652" s="366"/>
    </row>
    <row r="653" spans="1:6" ht="12.75">
      <c r="A653" s="197">
        <v>7</v>
      </c>
      <c r="B653" s="223" t="s">
        <v>1972</v>
      </c>
      <c r="C653" s="223">
        <v>2013</v>
      </c>
      <c r="D653" s="214">
        <v>1056.91</v>
      </c>
      <c r="F653" s="366"/>
    </row>
    <row r="654" spans="1:6" ht="12.75">
      <c r="A654" s="197">
        <v>8</v>
      </c>
      <c r="B654" s="223" t="s">
        <v>1973</v>
      </c>
      <c r="C654" s="223">
        <v>2013</v>
      </c>
      <c r="D654" s="214">
        <v>9165.85</v>
      </c>
      <c r="F654" s="366"/>
    </row>
    <row r="655" spans="1:6" ht="12.75">
      <c r="A655" s="260"/>
      <c r="B655" s="261"/>
      <c r="C655" s="260"/>
      <c r="D655" s="214"/>
      <c r="F655" s="244"/>
    </row>
    <row r="656" spans="4:8" ht="12.75">
      <c r="D656" s="311">
        <f>SUM(D4:D654)</f>
        <v>5503886.186360002</v>
      </c>
      <c r="E656" s="290">
        <f>SUM(E1:E650)</f>
        <v>3400325.3263599994</v>
      </c>
      <c r="F656" s="290">
        <f>SUM(F1:F650)</f>
        <v>2103560.86</v>
      </c>
      <c r="G656" s="346">
        <f>SUM(E656:F656)</f>
        <v>5503886.18636</v>
      </c>
      <c r="H656" s="346"/>
    </row>
    <row r="657" spans="5:6" ht="25.5">
      <c r="E657" s="271" t="s">
        <v>1202</v>
      </c>
      <c r="F657" s="271" t="s">
        <v>1201</v>
      </c>
    </row>
  </sheetData>
  <sheetProtection/>
  <mergeCells count="20">
    <mergeCell ref="A81:C81"/>
    <mergeCell ref="A361:C361"/>
    <mergeCell ref="A538:C538"/>
    <mergeCell ref="A646:C646"/>
    <mergeCell ref="A579:C579"/>
    <mergeCell ref="A493:C493"/>
    <mergeCell ref="A506:C506"/>
    <mergeCell ref="A624:C624"/>
    <mergeCell ref="A571:C571"/>
    <mergeCell ref="A512:C512"/>
    <mergeCell ref="D108:D109"/>
    <mergeCell ref="B107:C107"/>
    <mergeCell ref="B109:C109"/>
    <mergeCell ref="B108:C108"/>
    <mergeCell ref="A477:C477"/>
    <mergeCell ref="A469:C469"/>
    <mergeCell ref="A417:C417"/>
    <mergeCell ref="A197:C197"/>
    <mergeCell ref="A282:C282"/>
    <mergeCell ref="A332:C3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3"/>
  <headerFooter>
    <oddHeader>&amp;LZałącznik nr  7
enumeratywny wykaz sprzętu elektronicznego</oddHeader>
    <oddFooter>&amp;C&amp;P</oddFooter>
  </headerFooter>
  <rowBreaks count="11" manualBreakCount="11">
    <brk id="40" max="255" man="1"/>
    <brk id="104" max="5" man="1"/>
    <brk id="112" max="255" man="1"/>
    <brk id="210" max="255" man="1"/>
    <brk id="335" max="5" man="1"/>
    <brk id="405" max="5" man="1"/>
    <brk id="424" max="5" man="1"/>
    <brk id="479" max="255" man="1"/>
    <brk id="514" max="255" man="1"/>
    <brk id="554" max="255" man="1"/>
    <brk id="61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B7">
      <selection activeCell="C22" sqref="C22"/>
    </sheetView>
  </sheetViews>
  <sheetFormatPr defaultColWidth="9.140625" defaultRowHeight="15"/>
  <cols>
    <col min="1" max="1" width="4.00390625" style="192" customWidth="1"/>
    <col min="2" max="2" width="42.7109375" style="374" customWidth="1"/>
    <col min="3" max="3" width="19.57421875" style="375" customWidth="1"/>
    <col min="4" max="4" width="14.57421875" style="375" customWidth="1"/>
    <col min="5" max="5" width="11.7109375" style="375" customWidth="1"/>
    <col min="6" max="6" width="13.57421875" style="375" hidden="1" customWidth="1"/>
    <col min="7" max="7" width="15.140625" style="237" hidden="1" customWidth="1"/>
    <col min="8" max="8" width="15.28125" style="237" hidden="1" customWidth="1"/>
    <col min="9" max="9" width="11.8515625" style="237" hidden="1" customWidth="1"/>
    <col min="10" max="10" width="12.140625" style="192" customWidth="1"/>
    <col min="11" max="16384" width="9.140625" style="192" customWidth="1"/>
  </cols>
  <sheetData>
    <row r="1" spans="1:9" ht="69.75" customHeight="1">
      <c r="A1" s="209" t="s">
        <v>1583</v>
      </c>
      <c r="B1" s="217" t="s">
        <v>765</v>
      </c>
      <c r="C1" s="433" t="s">
        <v>766</v>
      </c>
      <c r="D1" s="433" t="s">
        <v>767</v>
      </c>
      <c r="E1" s="433" t="s">
        <v>768</v>
      </c>
      <c r="F1" s="433" t="s">
        <v>1589</v>
      </c>
      <c r="G1" s="611" t="s">
        <v>1570</v>
      </c>
      <c r="H1" s="611" t="s">
        <v>1571</v>
      </c>
      <c r="I1" s="611" t="s">
        <v>1572</v>
      </c>
    </row>
    <row r="2" spans="1:9" ht="15.75">
      <c r="A2" s="209">
        <v>1</v>
      </c>
      <c r="B2" s="219" t="s">
        <v>1222</v>
      </c>
      <c r="C2" s="775">
        <f>'elektronika wykaz szczeg  7'!E80</f>
        <v>243400.4999999999</v>
      </c>
      <c r="D2" s="775">
        <f>'elektronika wykaz szczeg  7'!F103</f>
        <v>40326.96</v>
      </c>
      <c r="E2" s="777"/>
      <c r="F2" s="234"/>
      <c r="G2" s="211">
        <v>500</v>
      </c>
      <c r="H2" s="211">
        <v>10000</v>
      </c>
      <c r="I2" s="211">
        <v>10000</v>
      </c>
    </row>
    <row r="3" spans="1:9" ht="31.5">
      <c r="A3" s="209"/>
      <c r="B3" s="219" t="s">
        <v>1573</v>
      </c>
      <c r="C3" s="776"/>
      <c r="D3" s="776"/>
      <c r="E3" s="778"/>
      <c r="F3" s="234">
        <v>3000</v>
      </c>
      <c r="G3" s="211">
        <v>5000</v>
      </c>
      <c r="H3" s="211">
        <v>5000</v>
      </c>
      <c r="I3" s="211">
        <v>7000</v>
      </c>
    </row>
    <row r="4" spans="1:9" ht="15.75">
      <c r="A4" s="209"/>
      <c r="B4" s="219" t="s">
        <v>2201</v>
      </c>
      <c r="C4" s="569">
        <f>'elektronika wykaz szczeg  7'!E109</f>
        <v>4361.96</v>
      </c>
      <c r="D4" s="569">
        <f>'elektronika wykaz szczeg  7'!F112</f>
        <v>2132.09</v>
      </c>
      <c r="E4" s="570"/>
      <c r="F4" s="234"/>
      <c r="G4" s="211"/>
      <c r="H4" s="211"/>
      <c r="I4" s="211"/>
    </row>
    <row r="5" spans="1:9" ht="15.75">
      <c r="A5" s="209">
        <v>2</v>
      </c>
      <c r="B5" s="219" t="s">
        <v>1553</v>
      </c>
      <c r="C5" s="211">
        <f>'elektronika wykaz szczeg  7'!E195</f>
        <v>239862.56</v>
      </c>
      <c r="D5" s="211">
        <f>'elektronika wykaz szczeg  7'!F210</f>
        <v>30675.910000000003</v>
      </c>
      <c r="E5" s="234"/>
      <c r="F5" s="234"/>
      <c r="G5" s="211">
        <v>13000</v>
      </c>
      <c r="H5" s="211">
        <v>70000</v>
      </c>
      <c r="I5" s="211">
        <v>70000</v>
      </c>
    </row>
    <row r="6" spans="1:9" ht="31.5">
      <c r="A6" s="209">
        <v>3</v>
      </c>
      <c r="B6" s="219" t="s">
        <v>1574</v>
      </c>
      <c r="C6" s="234">
        <f>'elektronika wykaz szczeg  7'!E247</f>
        <v>961793.47636</v>
      </c>
      <c r="D6" s="234">
        <v>0</v>
      </c>
      <c r="E6" s="234"/>
      <c r="F6" s="234"/>
      <c r="G6" s="211">
        <v>15000</v>
      </c>
      <c r="H6" s="211">
        <v>5000</v>
      </c>
      <c r="I6" s="211"/>
    </row>
    <row r="7" spans="1:9" ht="15.75">
      <c r="A7" s="209">
        <v>4</v>
      </c>
      <c r="B7" s="219" t="s">
        <v>1554</v>
      </c>
      <c r="C7" s="367">
        <f>'elektronika wykaz szczeg  7'!E281</f>
        <v>1029763.42</v>
      </c>
      <c r="D7" s="367">
        <f>'elektronika wykaz szczeg  7'!F331</f>
        <v>1664197.8400000003</v>
      </c>
      <c r="E7" s="367">
        <f>'elektronika wykaz szczeg  7'!E335</f>
        <v>9298.84</v>
      </c>
      <c r="F7" s="234"/>
      <c r="G7" s="211">
        <v>3500</v>
      </c>
      <c r="H7" s="211">
        <v>3500</v>
      </c>
      <c r="I7" s="211">
        <v>100000</v>
      </c>
    </row>
    <row r="8" spans="1:9" ht="15.75">
      <c r="A8" s="209">
        <v>5</v>
      </c>
      <c r="B8" s="219" t="s">
        <v>1555</v>
      </c>
      <c r="C8" s="367">
        <f>'elektronika wykaz szczeg  7'!E360</f>
        <v>58224.1</v>
      </c>
      <c r="D8" s="367">
        <f>'elektronika wykaz szczeg  7'!F370</f>
        <v>18631.98</v>
      </c>
      <c r="E8" s="234"/>
      <c r="F8" s="234">
        <v>3500</v>
      </c>
      <c r="G8" s="211">
        <v>1000</v>
      </c>
      <c r="H8" s="211">
        <v>1000</v>
      </c>
      <c r="I8" s="211"/>
    </row>
    <row r="9" spans="1:9" ht="15.75">
      <c r="A9" s="209">
        <v>6</v>
      </c>
      <c r="B9" s="219" t="s">
        <v>1556</v>
      </c>
      <c r="C9" s="234">
        <f>'elektronika wykaz szczeg  7'!E376</f>
        <v>14354</v>
      </c>
      <c r="D9" s="234">
        <f>'elektronika wykaz szczeg  7'!F381</f>
        <v>4271.05</v>
      </c>
      <c r="E9" s="234" t="s">
        <v>1575</v>
      </c>
      <c r="F9" s="234">
        <v>8539.41</v>
      </c>
      <c r="G9" s="211">
        <v>2000</v>
      </c>
      <c r="H9" s="211">
        <v>2000</v>
      </c>
      <c r="I9" s="211">
        <v>3000</v>
      </c>
    </row>
    <row r="10" spans="1:9" ht="31.5">
      <c r="A10" s="209">
        <v>7</v>
      </c>
      <c r="B10" s="219" t="s">
        <v>1557</v>
      </c>
      <c r="C10" s="367">
        <f>'elektronika wykaz szczeg  7'!E402</f>
        <v>28446.779999999995</v>
      </c>
      <c r="D10" s="367">
        <f>'elektronika wykaz szczeg  7'!F405</f>
        <v>2337</v>
      </c>
      <c r="E10" s="234"/>
      <c r="F10" s="234">
        <v>8196</v>
      </c>
      <c r="G10" s="211">
        <v>48000</v>
      </c>
      <c r="H10" s="211">
        <v>3000</v>
      </c>
      <c r="I10" s="211">
        <v>48000</v>
      </c>
    </row>
    <row r="11" spans="1:9" ht="15.75">
      <c r="A11" s="209">
        <v>8</v>
      </c>
      <c r="B11" s="368" t="s">
        <v>1558</v>
      </c>
      <c r="C11" s="367">
        <f>'elektronika wykaz szczeg  7'!E416</f>
        <v>73470.21</v>
      </c>
      <c r="D11" s="367">
        <f>'elektronika wykaz szczeg  7'!F424</f>
        <v>44022.56</v>
      </c>
      <c r="E11" s="369"/>
      <c r="F11" s="369"/>
      <c r="G11" s="211"/>
      <c r="H11" s="211"/>
      <c r="I11" s="211"/>
    </row>
    <row r="12" spans="1:9" ht="15.75">
      <c r="A12" s="209">
        <v>9</v>
      </c>
      <c r="B12" s="368" t="s">
        <v>1559</v>
      </c>
      <c r="C12" s="369">
        <f>'elektronika wykaz szczeg  7'!E468</f>
        <v>367996.89999999997</v>
      </c>
      <c r="D12" s="369">
        <f>'elektronika wykaz szczeg  7'!F476</f>
        <v>42518.700000000004</v>
      </c>
      <c r="E12" s="369">
        <f>'elektronika wykaz szczeg  7'!E479</f>
        <v>14356.38</v>
      </c>
      <c r="F12" s="369">
        <v>2066.68</v>
      </c>
      <c r="G12" s="211"/>
      <c r="H12" s="211"/>
      <c r="I12" s="211"/>
    </row>
    <row r="13" spans="1:9" ht="15.75">
      <c r="A13" s="209">
        <v>10</v>
      </c>
      <c r="B13" s="368" t="s">
        <v>1560</v>
      </c>
      <c r="C13" s="367">
        <f>'elektronika wykaz szczeg  7'!E492</f>
        <v>56330.04</v>
      </c>
      <c r="D13" s="367">
        <f>'elektronika wykaz szczeg  7'!F501</f>
        <v>43326.23</v>
      </c>
      <c r="E13" s="369"/>
      <c r="F13" s="369"/>
      <c r="G13" s="211"/>
      <c r="H13" s="211"/>
      <c r="I13" s="211"/>
    </row>
    <row r="14" spans="1:9" ht="15.75">
      <c r="A14" s="209">
        <v>11</v>
      </c>
      <c r="B14" s="368" t="s">
        <v>1561</v>
      </c>
      <c r="C14" s="367">
        <f>'elektronika wykaz szczeg  7'!E505</f>
        <v>38535</v>
      </c>
      <c r="D14" s="367">
        <f>'elektronika wykaz szczeg  7'!F511</f>
        <v>61513</v>
      </c>
      <c r="E14" s="369">
        <f>'elektronika wykaz szczeg  7'!E514</f>
        <v>5262</v>
      </c>
      <c r="F14" s="369">
        <v>1350</v>
      </c>
      <c r="G14" s="211"/>
      <c r="H14" s="211"/>
      <c r="I14" s="211"/>
    </row>
    <row r="15" spans="1:9" ht="15.75">
      <c r="A15" s="209">
        <v>12</v>
      </c>
      <c r="B15" s="368" t="s">
        <v>1562</v>
      </c>
      <c r="C15" s="367">
        <f>'elektronika wykaz szczeg  7'!E532</f>
        <v>62898.44</v>
      </c>
      <c r="D15" s="367">
        <f>'elektronika wykaz szczeg  7'!F554</f>
        <v>81282.76999999999</v>
      </c>
      <c r="E15" s="369"/>
      <c r="F15" s="369">
        <v>3595</v>
      </c>
      <c r="G15" s="211">
        <v>0</v>
      </c>
      <c r="H15" s="211">
        <v>0</v>
      </c>
      <c r="I15" s="211">
        <v>0</v>
      </c>
    </row>
    <row r="16" spans="1:9" ht="15.75">
      <c r="A16" s="209">
        <v>13</v>
      </c>
      <c r="B16" s="368" t="s">
        <v>1563</v>
      </c>
      <c r="C16" s="367">
        <f>'elektronika wykaz szczeg  7'!E570</f>
        <v>26622.73</v>
      </c>
      <c r="D16" s="367">
        <f>'elektronika wykaz szczeg  7'!F574</f>
        <v>6224.68</v>
      </c>
      <c r="E16" s="369"/>
      <c r="F16" s="369">
        <v>5800</v>
      </c>
      <c r="G16" s="211">
        <v>2000</v>
      </c>
      <c r="H16" s="211">
        <v>7000</v>
      </c>
      <c r="I16" s="211">
        <v>7000</v>
      </c>
    </row>
    <row r="17" spans="1:9" ht="15.75">
      <c r="A17" s="209">
        <v>14</v>
      </c>
      <c r="B17" s="368" t="s">
        <v>1564</v>
      </c>
      <c r="C17" s="367">
        <f>'elektronika wykaz szczeg  7'!E579</f>
        <v>8446.68</v>
      </c>
      <c r="D17" s="367">
        <f>'elektronika wykaz szczeg  7'!F586</f>
        <v>5194</v>
      </c>
      <c r="E17" s="369"/>
      <c r="F17" s="369">
        <v>4600</v>
      </c>
      <c r="G17" s="211">
        <v>0</v>
      </c>
      <c r="H17" s="211">
        <v>10000</v>
      </c>
      <c r="I17" s="211">
        <v>10000</v>
      </c>
    </row>
    <row r="18" spans="1:9" ht="15.75">
      <c r="A18" s="209">
        <v>15</v>
      </c>
      <c r="B18" s="368" t="s">
        <v>1565</v>
      </c>
      <c r="C18" s="370">
        <v>0</v>
      </c>
      <c r="D18" s="369">
        <f>'elektronika wykaz szczeg  7'!F592</f>
        <v>7556.68</v>
      </c>
      <c r="E18" s="371"/>
      <c r="F18" s="369"/>
      <c r="G18" s="211">
        <v>1500</v>
      </c>
      <c r="H18" s="211">
        <v>5000</v>
      </c>
      <c r="I18" s="211">
        <v>9000</v>
      </c>
    </row>
    <row r="19" spans="1:9" ht="15.75">
      <c r="A19" s="209">
        <v>16</v>
      </c>
      <c r="B19" s="368" t="s">
        <v>1566</v>
      </c>
      <c r="C19" s="367">
        <f>'elektronika wykaz szczeg  7'!E608</f>
        <v>15395.14</v>
      </c>
      <c r="D19" s="367">
        <f>'elektronika wykaz szczeg  7'!F612</f>
        <v>5907.65</v>
      </c>
      <c r="E19" s="369"/>
      <c r="F19" s="369"/>
      <c r="G19" s="211"/>
      <c r="H19" s="211"/>
      <c r="I19" s="211"/>
    </row>
    <row r="20" spans="1:9" ht="15.75">
      <c r="A20" s="209">
        <v>17</v>
      </c>
      <c r="B20" s="372" t="s">
        <v>1567</v>
      </c>
      <c r="C20" s="369">
        <f>'elektronika wykaz szczeg  7'!E624</f>
        <v>17784</v>
      </c>
      <c r="D20" s="369">
        <f>'elektronika wykaz szczeg  7'!F631</f>
        <v>13818.68</v>
      </c>
      <c r="E20" s="369"/>
      <c r="F20" s="373"/>
      <c r="G20" s="211"/>
      <c r="H20" s="211"/>
      <c r="I20" s="211"/>
    </row>
    <row r="21" spans="1:9" ht="15.75">
      <c r="A21" s="209">
        <v>18</v>
      </c>
      <c r="B21" s="219" t="s">
        <v>1568</v>
      </c>
      <c r="C21" s="367">
        <f>'elektronika wykaz szczeg  7'!E646</f>
        <v>123722.17000000001</v>
      </c>
      <c r="D21" s="367">
        <f>'elektronika wykaz szczeg  7'!F650</f>
        <v>29623.08</v>
      </c>
      <c r="E21" s="234"/>
      <c r="F21" s="234">
        <v>234000</v>
      </c>
      <c r="G21" s="211">
        <v>5000</v>
      </c>
      <c r="H21" s="211">
        <v>15000</v>
      </c>
      <c r="I21" s="211">
        <v>10000</v>
      </c>
    </row>
    <row r="22" spans="2:10" ht="24" customHeight="1">
      <c r="B22" s="612"/>
      <c r="C22" s="196">
        <f>SUM(C2:C21)</f>
        <v>3371408.1063599996</v>
      </c>
      <c r="D22" s="196">
        <f>SUM(D2:D21)</f>
        <v>2103560.86</v>
      </c>
      <c r="E22" s="196">
        <f>SUM(E2:E21)</f>
        <v>28917.22</v>
      </c>
      <c r="F22" s="196">
        <f>SUM(F2:F21)</f>
        <v>274647.08999999997</v>
      </c>
      <c r="J22" s="237"/>
    </row>
    <row r="23" ht="15.75">
      <c r="B23" s="374" t="s">
        <v>1575</v>
      </c>
    </row>
    <row r="24" spans="3:4" ht="15.75">
      <c r="C24" s="376" t="s">
        <v>400</v>
      </c>
      <c r="D24" s="376">
        <f>SUM(C22:E22)</f>
        <v>5503886.186359999</v>
      </c>
    </row>
  </sheetData>
  <sheetProtection/>
  <mergeCells count="3">
    <mergeCell ref="C2:C3"/>
    <mergeCell ref="D2:D3"/>
    <mergeCell ref="E2:E3"/>
  </mergeCells>
  <printOptions/>
  <pageMargins left="0.2362204724409449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 xml:space="preserve">&amp;LZałącznik nr 8
Zestawienie sum ubezpieczenia sprzętu elektronicznego w podziale na Ubezpieczonych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H26">
      <selection activeCell="X35" sqref="X35"/>
    </sheetView>
  </sheetViews>
  <sheetFormatPr defaultColWidth="9.140625" defaultRowHeight="15"/>
  <cols>
    <col min="1" max="1" width="3.28125" style="24" customWidth="1"/>
    <col min="2" max="2" width="11.28125" style="25" customWidth="1"/>
    <col min="3" max="3" width="13.140625" style="25" customWidth="1"/>
    <col min="4" max="4" width="20.421875" style="25" customWidth="1"/>
    <col min="5" max="5" width="9.140625" style="25" customWidth="1"/>
    <col min="6" max="6" width="10.7109375" style="27" customWidth="1"/>
    <col min="7" max="8" width="9.140625" style="25" customWidth="1"/>
    <col min="9" max="9" width="12.57421875" style="25" customWidth="1"/>
    <col min="10" max="10" width="11.28125" style="25" customWidth="1"/>
    <col min="11" max="11" width="9.140625" style="29" customWidth="1"/>
    <col min="12" max="12" width="10.57421875" style="25" customWidth="1"/>
    <col min="13" max="15" width="9.140625" style="25" customWidth="1"/>
    <col min="16" max="16" width="13.7109375" style="25" customWidth="1"/>
    <col min="17" max="17" width="14.00390625" style="713" customWidth="1"/>
    <col min="18" max="18" width="12.140625" style="25" customWidth="1"/>
    <col min="19" max="19" width="12.00390625" style="25" customWidth="1"/>
    <col min="20" max="20" width="12.140625" style="25" customWidth="1"/>
    <col min="21" max="22" width="12.28125" style="25" customWidth="1"/>
    <col min="23" max="23" width="9.140625" style="25" customWidth="1"/>
  </cols>
  <sheetData>
    <row r="1" spans="1:24" s="19" customFormat="1" ht="21.75" customHeight="1">
      <c r="A1" s="793" t="s">
        <v>1590</v>
      </c>
      <c r="B1" s="786" t="s">
        <v>770</v>
      </c>
      <c r="C1" s="786" t="s">
        <v>771</v>
      </c>
      <c r="D1" s="786" t="s">
        <v>772</v>
      </c>
      <c r="E1" s="786" t="s">
        <v>773</v>
      </c>
      <c r="F1" s="786" t="s">
        <v>774</v>
      </c>
      <c r="G1" s="786" t="s">
        <v>775</v>
      </c>
      <c r="H1" s="786" t="s">
        <v>776</v>
      </c>
      <c r="I1" s="786" t="s">
        <v>777</v>
      </c>
      <c r="J1" s="786" t="s">
        <v>1338</v>
      </c>
      <c r="K1" s="786" t="s">
        <v>1339</v>
      </c>
      <c r="L1" s="790" t="s">
        <v>1340</v>
      </c>
      <c r="M1" s="784" t="s">
        <v>1341</v>
      </c>
      <c r="N1" s="784" t="s">
        <v>1342</v>
      </c>
      <c r="O1" s="784" t="s">
        <v>1343</v>
      </c>
      <c r="P1" s="786" t="s">
        <v>1344</v>
      </c>
      <c r="Q1" s="779" t="s">
        <v>2467</v>
      </c>
      <c r="R1" s="779" t="s">
        <v>1336</v>
      </c>
      <c r="S1" s="784" t="s">
        <v>1345</v>
      </c>
      <c r="T1" s="784"/>
      <c r="U1" s="784" t="s">
        <v>1346</v>
      </c>
      <c r="V1" s="784"/>
      <c r="W1" s="786" t="s">
        <v>673</v>
      </c>
      <c r="X1" s="18"/>
    </row>
    <row r="2" spans="1:23" ht="15" customHeight="1">
      <c r="A2" s="794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91"/>
      <c r="M2" s="785"/>
      <c r="N2" s="785"/>
      <c r="O2" s="785"/>
      <c r="P2" s="787"/>
      <c r="Q2" s="780"/>
      <c r="R2" s="782"/>
      <c r="S2" s="785"/>
      <c r="T2" s="785"/>
      <c r="U2" s="785"/>
      <c r="V2" s="785"/>
      <c r="W2" s="787"/>
    </row>
    <row r="3" spans="1:23" ht="15.75" thickBot="1">
      <c r="A3" s="795"/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92"/>
      <c r="M3" s="789"/>
      <c r="N3" s="789"/>
      <c r="O3" s="789"/>
      <c r="P3" s="788"/>
      <c r="Q3" s="781"/>
      <c r="R3" s="783"/>
      <c r="S3" s="20" t="s">
        <v>1347</v>
      </c>
      <c r="T3" s="20" t="s">
        <v>1348</v>
      </c>
      <c r="U3" s="20" t="s">
        <v>1347</v>
      </c>
      <c r="V3" s="20" t="s">
        <v>1348</v>
      </c>
      <c r="W3" s="788"/>
    </row>
    <row r="4" spans="1:23" ht="15.75" thickBot="1">
      <c r="A4" s="21" t="s">
        <v>1349</v>
      </c>
      <c r="B4" s="22"/>
      <c r="C4" s="22"/>
      <c r="D4" s="22"/>
      <c r="E4" s="22"/>
      <c r="F4" s="26"/>
      <c r="G4" s="23"/>
      <c r="H4" s="23"/>
      <c r="I4" s="23"/>
      <c r="J4" s="23"/>
      <c r="K4" s="23"/>
      <c r="L4" s="23"/>
      <c r="M4" s="23"/>
      <c r="N4" s="23"/>
      <c r="O4" s="23"/>
      <c r="P4" s="23"/>
      <c r="Q4" s="652"/>
      <c r="R4" s="87"/>
      <c r="S4" s="23"/>
      <c r="T4" s="23"/>
      <c r="U4" s="23"/>
      <c r="V4" s="23"/>
      <c r="W4" s="23"/>
    </row>
    <row r="5" spans="1:23" s="660" customFormat="1" ht="15">
      <c r="A5" s="653">
        <v>1</v>
      </c>
      <c r="B5" s="654" t="s">
        <v>1350</v>
      </c>
      <c r="C5" s="654" t="s">
        <v>1351</v>
      </c>
      <c r="D5" s="654" t="s">
        <v>1352</v>
      </c>
      <c r="E5" s="654" t="s">
        <v>1353</v>
      </c>
      <c r="F5" s="654" t="s">
        <v>1354</v>
      </c>
      <c r="G5" s="654">
        <v>2234</v>
      </c>
      <c r="H5" s="654">
        <v>2008</v>
      </c>
      <c r="I5" s="654">
        <v>2008</v>
      </c>
      <c r="J5" s="654" t="s">
        <v>1355</v>
      </c>
      <c r="K5" s="654">
        <v>5</v>
      </c>
      <c r="L5" s="655"/>
      <c r="M5" s="654"/>
      <c r="N5" s="654">
        <v>153200</v>
      </c>
      <c r="O5" s="654" t="s">
        <v>694</v>
      </c>
      <c r="P5" s="656" t="s">
        <v>1357</v>
      </c>
      <c r="Q5" s="657">
        <v>40000</v>
      </c>
      <c r="R5" s="657"/>
      <c r="S5" s="658" t="s">
        <v>2417</v>
      </c>
      <c r="T5" s="658" t="s">
        <v>2418</v>
      </c>
      <c r="U5" s="658" t="s">
        <v>2417</v>
      </c>
      <c r="V5" s="658" t="s">
        <v>2418</v>
      </c>
      <c r="W5" s="659" t="s">
        <v>693</v>
      </c>
    </row>
    <row r="6" spans="1:23" s="660" customFormat="1" ht="26.25" thickBot="1">
      <c r="A6" s="661">
        <v>2</v>
      </c>
      <c r="B6" s="662" t="s">
        <v>1358</v>
      </c>
      <c r="C6" s="662" t="s">
        <v>1359</v>
      </c>
      <c r="D6" s="662" t="s">
        <v>1360</v>
      </c>
      <c r="E6" s="662" t="s">
        <v>1361</v>
      </c>
      <c r="F6" s="662" t="s">
        <v>1354</v>
      </c>
      <c r="G6" s="662">
        <v>1896</v>
      </c>
      <c r="H6" s="662">
        <v>2000</v>
      </c>
      <c r="I6" s="662">
        <v>2000</v>
      </c>
      <c r="J6" s="662" t="s">
        <v>1355</v>
      </c>
      <c r="K6" s="662">
        <v>5</v>
      </c>
      <c r="L6" s="663"/>
      <c r="M6" s="662"/>
      <c r="N6" s="662"/>
      <c r="O6" s="662"/>
      <c r="P6" s="656"/>
      <c r="Q6" s="657"/>
      <c r="R6" s="657"/>
      <c r="S6" s="664" t="s">
        <v>2419</v>
      </c>
      <c r="T6" s="664" t="s">
        <v>2420</v>
      </c>
      <c r="U6" s="664"/>
      <c r="V6" s="664"/>
      <c r="W6" s="665"/>
    </row>
    <row r="7" spans="1:23" ht="15.75" thickBot="1">
      <c r="A7" s="21" t="s">
        <v>1362</v>
      </c>
      <c r="B7" s="22"/>
      <c r="C7" s="22"/>
      <c r="D7" s="22"/>
      <c r="E7" s="22"/>
      <c r="F7" s="26"/>
      <c r="G7" s="23"/>
      <c r="H7" s="23"/>
      <c r="I7" s="23"/>
      <c r="J7" s="23"/>
      <c r="K7" s="23"/>
      <c r="L7" s="23"/>
      <c r="M7" s="23"/>
      <c r="N7" s="23"/>
      <c r="O7" s="23"/>
      <c r="P7" s="23"/>
      <c r="Q7" s="666"/>
      <c r="R7" s="88"/>
      <c r="S7" s="23"/>
      <c r="T7" s="23"/>
      <c r="U7" s="23"/>
      <c r="V7" s="23"/>
      <c r="W7" s="23"/>
    </row>
    <row r="8" spans="1:23" s="660" customFormat="1" ht="15">
      <c r="A8" s="653">
        <v>1</v>
      </c>
      <c r="B8" s="667" t="s">
        <v>749</v>
      </c>
      <c r="C8" s="654" t="s">
        <v>1363</v>
      </c>
      <c r="D8" s="654">
        <v>12357</v>
      </c>
      <c r="E8" s="654" t="s">
        <v>1364</v>
      </c>
      <c r="F8" s="654" t="s">
        <v>1365</v>
      </c>
      <c r="G8" s="654">
        <v>7000</v>
      </c>
      <c r="H8" s="654">
        <v>1992</v>
      </c>
      <c r="I8" s="654">
        <v>1993</v>
      </c>
      <c r="J8" s="654" t="s">
        <v>370</v>
      </c>
      <c r="K8" s="654">
        <v>6</v>
      </c>
      <c r="L8" s="655"/>
      <c r="M8" s="654">
        <v>15300</v>
      </c>
      <c r="N8" s="654"/>
      <c r="O8" s="654"/>
      <c r="P8" s="654"/>
      <c r="Q8" s="654"/>
      <c r="R8" s="654"/>
      <c r="S8" s="658" t="s">
        <v>2421</v>
      </c>
      <c r="T8" s="658" t="s">
        <v>2422</v>
      </c>
      <c r="U8" s="658"/>
      <c r="V8" s="658"/>
      <c r="W8" s="659"/>
    </row>
    <row r="9" spans="1:23" s="660" customFormat="1" ht="15">
      <c r="A9" s="661">
        <v>2</v>
      </c>
      <c r="B9" s="668" t="s">
        <v>750</v>
      </c>
      <c r="C9" s="662">
        <v>3524</v>
      </c>
      <c r="D9" s="662" t="s">
        <v>1366</v>
      </c>
      <c r="E9" s="662" t="s">
        <v>1367</v>
      </c>
      <c r="F9" s="654" t="s">
        <v>1365</v>
      </c>
      <c r="G9" s="662">
        <v>2400</v>
      </c>
      <c r="H9" s="662">
        <v>1999</v>
      </c>
      <c r="I9" s="662">
        <v>1999</v>
      </c>
      <c r="J9" s="662" t="s">
        <v>371</v>
      </c>
      <c r="K9" s="662">
        <v>6</v>
      </c>
      <c r="L9" s="663"/>
      <c r="M9" s="662">
        <v>38700</v>
      </c>
      <c r="N9" s="662"/>
      <c r="O9" s="662"/>
      <c r="P9" s="654"/>
      <c r="Q9" s="654"/>
      <c r="R9" s="654"/>
      <c r="S9" s="658" t="s">
        <v>2421</v>
      </c>
      <c r="T9" s="658" t="s">
        <v>2422</v>
      </c>
      <c r="U9" s="664"/>
      <c r="V9" s="664"/>
      <c r="W9" s="665"/>
    </row>
    <row r="10" spans="1:23" s="660" customFormat="1" ht="25.5">
      <c r="A10" s="661">
        <v>3</v>
      </c>
      <c r="B10" s="668" t="s">
        <v>1369</v>
      </c>
      <c r="C10" s="662" t="s">
        <v>1370</v>
      </c>
      <c r="D10" s="662" t="s">
        <v>1371</v>
      </c>
      <c r="E10" s="662" t="s">
        <v>1372</v>
      </c>
      <c r="F10" s="662" t="s">
        <v>1373</v>
      </c>
      <c r="G10" s="662">
        <v>2900</v>
      </c>
      <c r="H10" s="662">
        <v>1993</v>
      </c>
      <c r="I10" s="662" t="s">
        <v>1374</v>
      </c>
      <c r="J10" s="662" t="s">
        <v>372</v>
      </c>
      <c r="K10" s="662">
        <v>7</v>
      </c>
      <c r="L10" s="663"/>
      <c r="M10" s="662">
        <v>46000</v>
      </c>
      <c r="N10" s="662"/>
      <c r="O10" s="662"/>
      <c r="P10" s="654"/>
      <c r="Q10" s="654"/>
      <c r="R10" s="654"/>
      <c r="S10" s="658" t="s">
        <v>2421</v>
      </c>
      <c r="T10" s="658" t="s">
        <v>2422</v>
      </c>
      <c r="U10" s="664"/>
      <c r="V10" s="664"/>
      <c r="W10" s="665" t="s">
        <v>693</v>
      </c>
    </row>
    <row r="11" spans="1:23" s="660" customFormat="1" ht="25.5">
      <c r="A11" s="661">
        <v>4</v>
      </c>
      <c r="B11" s="668" t="s">
        <v>1375</v>
      </c>
      <c r="C11" s="662"/>
      <c r="D11" s="662" t="s">
        <v>1376</v>
      </c>
      <c r="E11" s="662" t="s">
        <v>1377</v>
      </c>
      <c r="F11" s="662"/>
      <c r="G11" s="662"/>
      <c r="H11" s="662">
        <v>2003</v>
      </c>
      <c r="I11" s="662" t="s">
        <v>1378</v>
      </c>
      <c r="J11" s="662"/>
      <c r="K11" s="662"/>
      <c r="L11" s="663">
        <v>750</v>
      </c>
      <c r="M11" s="662"/>
      <c r="N11" s="662"/>
      <c r="O11" s="662"/>
      <c r="P11" s="654"/>
      <c r="Q11" s="654"/>
      <c r="R11" s="654"/>
      <c r="S11" s="658" t="s">
        <v>2421</v>
      </c>
      <c r="T11" s="658" t="s">
        <v>2422</v>
      </c>
      <c r="U11" s="664"/>
      <c r="V11" s="664"/>
      <c r="W11" s="665"/>
    </row>
    <row r="12" spans="1:23" s="660" customFormat="1" ht="26.25" thickBot="1">
      <c r="A12" s="661">
        <v>5</v>
      </c>
      <c r="B12" s="668" t="s">
        <v>1375</v>
      </c>
      <c r="C12" s="662"/>
      <c r="D12" s="662" t="s">
        <v>1379</v>
      </c>
      <c r="E12" s="662" t="s">
        <v>1380</v>
      </c>
      <c r="F12" s="662"/>
      <c r="G12" s="662"/>
      <c r="H12" s="662">
        <v>2008</v>
      </c>
      <c r="I12" s="662" t="s">
        <v>1368</v>
      </c>
      <c r="J12" s="662" t="s">
        <v>373</v>
      </c>
      <c r="K12" s="662"/>
      <c r="L12" s="663">
        <v>1300</v>
      </c>
      <c r="M12" s="662"/>
      <c r="N12" s="662"/>
      <c r="O12" s="662"/>
      <c r="P12" s="654"/>
      <c r="Q12" s="654"/>
      <c r="R12" s="654"/>
      <c r="S12" s="658" t="s">
        <v>2421</v>
      </c>
      <c r="T12" s="658" t="s">
        <v>2422</v>
      </c>
      <c r="U12" s="664"/>
      <c r="V12" s="664"/>
      <c r="W12" s="665"/>
    </row>
    <row r="13" spans="1:23" ht="15.75" thickBot="1">
      <c r="A13" s="134" t="s">
        <v>1381</v>
      </c>
      <c r="B13" s="135"/>
      <c r="C13" s="135"/>
      <c r="D13" s="135"/>
      <c r="E13" s="135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669"/>
      <c r="R13" s="138"/>
      <c r="S13" s="137"/>
      <c r="T13" s="137"/>
      <c r="U13" s="137"/>
      <c r="V13" s="137"/>
      <c r="W13" s="137"/>
    </row>
    <row r="14" spans="1:23" s="660" customFormat="1" ht="25.5">
      <c r="A14" s="653">
        <v>1</v>
      </c>
      <c r="B14" s="654" t="s">
        <v>1382</v>
      </c>
      <c r="C14" s="654" t="s">
        <v>1383</v>
      </c>
      <c r="D14" s="654" t="s">
        <v>1384</v>
      </c>
      <c r="E14" s="654" t="s">
        <v>1385</v>
      </c>
      <c r="F14" s="654" t="s">
        <v>1386</v>
      </c>
      <c r="G14" s="654">
        <v>1995</v>
      </c>
      <c r="H14" s="654">
        <v>2006</v>
      </c>
      <c r="I14" s="654">
        <v>2006</v>
      </c>
      <c r="J14" s="654" t="s">
        <v>374</v>
      </c>
      <c r="K14" s="654">
        <v>9</v>
      </c>
      <c r="L14" s="655"/>
      <c r="M14" s="654"/>
      <c r="N14" s="654"/>
      <c r="O14" s="654" t="s">
        <v>551</v>
      </c>
      <c r="P14" s="656" t="s">
        <v>1387</v>
      </c>
      <c r="Q14" s="657">
        <v>23000</v>
      </c>
      <c r="R14" s="657"/>
      <c r="S14" s="658" t="s">
        <v>2423</v>
      </c>
      <c r="T14" s="658" t="s">
        <v>2424</v>
      </c>
      <c r="U14" s="658" t="s">
        <v>2423</v>
      </c>
      <c r="V14" s="658" t="s">
        <v>2424</v>
      </c>
      <c r="W14" s="659" t="s">
        <v>693</v>
      </c>
    </row>
    <row r="15" spans="1:23" s="660" customFormat="1" ht="63.75">
      <c r="A15" s="661">
        <v>2</v>
      </c>
      <c r="B15" s="662" t="s">
        <v>1382</v>
      </c>
      <c r="C15" s="662" t="s">
        <v>1388</v>
      </c>
      <c r="D15" s="662" t="s">
        <v>1389</v>
      </c>
      <c r="E15" s="662" t="s">
        <v>1390</v>
      </c>
      <c r="F15" s="662" t="s">
        <v>1391</v>
      </c>
      <c r="G15" s="662">
        <v>1461</v>
      </c>
      <c r="H15" s="662">
        <v>2003</v>
      </c>
      <c r="I15" s="662">
        <v>2003</v>
      </c>
      <c r="J15" s="662" t="s">
        <v>375</v>
      </c>
      <c r="K15" s="662">
        <v>2</v>
      </c>
      <c r="L15" s="663">
        <v>620</v>
      </c>
      <c r="M15" s="662"/>
      <c r="N15" s="662"/>
      <c r="O15" s="662" t="s">
        <v>552</v>
      </c>
      <c r="P15" s="656" t="s">
        <v>1387</v>
      </c>
      <c r="Q15" s="670">
        <v>8500</v>
      </c>
      <c r="R15" s="670"/>
      <c r="S15" s="664" t="s">
        <v>2425</v>
      </c>
      <c r="T15" s="664" t="s">
        <v>2426</v>
      </c>
      <c r="U15" s="664" t="s">
        <v>2425</v>
      </c>
      <c r="V15" s="664" t="s">
        <v>2426</v>
      </c>
      <c r="W15" s="665" t="s">
        <v>693</v>
      </c>
    </row>
    <row r="16" spans="1:23" s="660" customFormat="1" ht="25.5">
      <c r="A16" s="661">
        <v>3</v>
      </c>
      <c r="B16" s="662" t="s">
        <v>1392</v>
      </c>
      <c r="C16" s="662" t="s">
        <v>549</v>
      </c>
      <c r="D16" s="662" t="s">
        <v>1393</v>
      </c>
      <c r="E16" s="662" t="s">
        <v>1394</v>
      </c>
      <c r="F16" s="662" t="s">
        <v>1395</v>
      </c>
      <c r="G16" s="662">
        <v>1600</v>
      </c>
      <c r="H16" s="662">
        <v>2002</v>
      </c>
      <c r="I16" s="662">
        <v>2002</v>
      </c>
      <c r="J16" s="662" t="s">
        <v>376</v>
      </c>
      <c r="K16" s="662">
        <v>5</v>
      </c>
      <c r="L16" s="663"/>
      <c r="M16" s="662"/>
      <c r="N16" s="662"/>
      <c r="O16" s="662" t="s">
        <v>551</v>
      </c>
      <c r="P16" s="656" t="s">
        <v>1387</v>
      </c>
      <c r="Q16" s="670">
        <v>4000</v>
      </c>
      <c r="R16" s="670"/>
      <c r="S16" s="664" t="s">
        <v>2427</v>
      </c>
      <c r="T16" s="664" t="s">
        <v>2428</v>
      </c>
      <c r="U16" s="664" t="s">
        <v>2427</v>
      </c>
      <c r="V16" s="664" t="s">
        <v>2428</v>
      </c>
      <c r="W16" s="665" t="s">
        <v>693</v>
      </c>
    </row>
    <row r="17" spans="1:23" s="660" customFormat="1" ht="25.5">
      <c r="A17" s="661">
        <v>4</v>
      </c>
      <c r="B17" s="662" t="s">
        <v>1396</v>
      </c>
      <c r="C17" s="662" t="s">
        <v>1397</v>
      </c>
      <c r="D17" s="662">
        <v>11341049</v>
      </c>
      <c r="E17" s="662"/>
      <c r="F17" s="662" t="s">
        <v>1859</v>
      </c>
      <c r="G17" s="662"/>
      <c r="H17" s="662">
        <v>1998</v>
      </c>
      <c r="I17" s="662"/>
      <c r="J17" s="662"/>
      <c r="K17" s="662"/>
      <c r="L17" s="663"/>
      <c r="M17" s="662"/>
      <c r="N17" s="662"/>
      <c r="O17" s="662"/>
      <c r="P17" s="656" t="s">
        <v>1387</v>
      </c>
      <c r="Q17" s="671">
        <v>1200</v>
      </c>
      <c r="R17" s="670"/>
      <c r="S17" s="664" t="s">
        <v>2429</v>
      </c>
      <c r="T17" s="664" t="s">
        <v>2430</v>
      </c>
      <c r="U17" s="664" t="s">
        <v>2429</v>
      </c>
      <c r="V17" s="664" t="s">
        <v>2430</v>
      </c>
      <c r="W17" s="665"/>
    </row>
    <row r="18" spans="1:23" s="660" customFormat="1" ht="25.5">
      <c r="A18" s="661">
        <v>5</v>
      </c>
      <c r="B18" s="662" t="s">
        <v>1396</v>
      </c>
      <c r="C18" s="662" t="s">
        <v>1398</v>
      </c>
      <c r="D18" s="672" t="s">
        <v>1860</v>
      </c>
      <c r="E18" s="662"/>
      <c r="F18" s="662" t="s">
        <v>1859</v>
      </c>
      <c r="G18" s="662"/>
      <c r="H18" s="662">
        <v>1998</v>
      </c>
      <c r="I18" s="662"/>
      <c r="J18" s="662"/>
      <c r="K18" s="662"/>
      <c r="L18" s="663"/>
      <c r="M18" s="662"/>
      <c r="N18" s="662"/>
      <c r="O18" s="662"/>
      <c r="P18" s="656" t="s">
        <v>1387</v>
      </c>
      <c r="Q18" s="671">
        <v>1200</v>
      </c>
      <c r="R18" s="670"/>
      <c r="S18" s="664" t="s">
        <v>2431</v>
      </c>
      <c r="T18" s="664" t="s">
        <v>2432</v>
      </c>
      <c r="U18" s="664" t="s">
        <v>2431</v>
      </c>
      <c r="V18" s="664" t="s">
        <v>2432</v>
      </c>
      <c r="W18" s="665"/>
    </row>
    <row r="19" spans="1:23" s="660" customFormat="1" ht="25.5">
      <c r="A19" s="661">
        <v>6</v>
      </c>
      <c r="B19" s="662" t="s">
        <v>1396</v>
      </c>
      <c r="C19" s="662" t="s">
        <v>1399</v>
      </c>
      <c r="D19" s="662">
        <v>4695940019</v>
      </c>
      <c r="E19" s="662"/>
      <c r="F19" s="662" t="s">
        <v>1859</v>
      </c>
      <c r="G19" s="662"/>
      <c r="H19" s="662">
        <v>1997</v>
      </c>
      <c r="I19" s="662"/>
      <c r="J19" s="662"/>
      <c r="K19" s="662"/>
      <c r="L19" s="663"/>
      <c r="M19" s="662"/>
      <c r="N19" s="662"/>
      <c r="O19" s="662"/>
      <c r="P19" s="656" t="s">
        <v>1387</v>
      </c>
      <c r="Q19" s="671">
        <v>1200</v>
      </c>
      <c r="R19" s="670"/>
      <c r="S19" s="664" t="s">
        <v>2433</v>
      </c>
      <c r="T19" s="664" t="s">
        <v>2434</v>
      </c>
      <c r="U19" s="664" t="s">
        <v>2433</v>
      </c>
      <c r="V19" s="664" t="s">
        <v>2434</v>
      </c>
      <c r="W19" s="665"/>
    </row>
    <row r="20" spans="1:23" s="660" customFormat="1" ht="25.5">
      <c r="A20" s="661">
        <v>7</v>
      </c>
      <c r="B20" s="662" t="s">
        <v>1396</v>
      </c>
      <c r="C20" s="662" t="s">
        <v>1400</v>
      </c>
      <c r="D20" s="662">
        <v>8670591832</v>
      </c>
      <c r="E20" s="662"/>
      <c r="F20" s="662" t="s">
        <v>1859</v>
      </c>
      <c r="G20" s="662"/>
      <c r="H20" s="662">
        <v>1997</v>
      </c>
      <c r="I20" s="662"/>
      <c r="J20" s="662"/>
      <c r="K20" s="662"/>
      <c r="L20" s="663"/>
      <c r="M20" s="662"/>
      <c r="N20" s="662"/>
      <c r="O20" s="662"/>
      <c r="P20" s="656" t="s">
        <v>1387</v>
      </c>
      <c r="Q20" s="671">
        <v>1200</v>
      </c>
      <c r="R20" s="670"/>
      <c r="S20" s="664" t="s">
        <v>2433</v>
      </c>
      <c r="T20" s="664" t="s">
        <v>2434</v>
      </c>
      <c r="U20" s="664" t="s">
        <v>2433</v>
      </c>
      <c r="V20" s="664" t="s">
        <v>2434</v>
      </c>
      <c r="W20" s="665"/>
    </row>
    <row r="21" spans="1:23" s="660" customFormat="1" ht="26.25" thickBot="1">
      <c r="A21" s="661">
        <v>8</v>
      </c>
      <c r="B21" s="662" t="s">
        <v>1396</v>
      </c>
      <c r="C21" s="662" t="s">
        <v>1398</v>
      </c>
      <c r="D21" s="662">
        <v>909987</v>
      </c>
      <c r="E21" s="662"/>
      <c r="F21" s="662" t="s">
        <v>1859</v>
      </c>
      <c r="G21" s="662"/>
      <c r="H21" s="662">
        <v>1997</v>
      </c>
      <c r="I21" s="662"/>
      <c r="J21" s="662"/>
      <c r="K21" s="662"/>
      <c r="L21" s="663"/>
      <c r="M21" s="662"/>
      <c r="N21" s="662"/>
      <c r="O21" s="662"/>
      <c r="P21" s="656" t="s">
        <v>1387</v>
      </c>
      <c r="Q21" s="671">
        <v>1200</v>
      </c>
      <c r="R21" s="670"/>
      <c r="S21" s="664" t="s">
        <v>2421</v>
      </c>
      <c r="T21" s="664" t="s">
        <v>2422</v>
      </c>
      <c r="U21" s="664" t="s">
        <v>2421</v>
      </c>
      <c r="V21" s="664" t="s">
        <v>2422</v>
      </c>
      <c r="W21" s="665"/>
    </row>
    <row r="22" spans="1:23" ht="15.75" thickBot="1">
      <c r="A22" s="21" t="s">
        <v>1401</v>
      </c>
      <c r="B22" s="22"/>
      <c r="C22" s="22"/>
      <c r="D22" s="22"/>
      <c r="E22" s="22"/>
      <c r="F22" s="26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66"/>
      <c r="R22" s="88"/>
      <c r="S22" s="23"/>
      <c r="T22" s="23"/>
      <c r="U22" s="23"/>
      <c r="V22" s="23"/>
      <c r="W22" s="23"/>
    </row>
    <row r="23" spans="1:23" s="660" customFormat="1" ht="38.25">
      <c r="A23" s="653">
        <v>1</v>
      </c>
      <c r="B23" s="673" t="s">
        <v>1402</v>
      </c>
      <c r="C23" s="654" t="s">
        <v>1403</v>
      </c>
      <c r="D23" s="674" t="s">
        <v>1404</v>
      </c>
      <c r="E23" s="673" t="s">
        <v>1405</v>
      </c>
      <c r="F23" s="654" t="s">
        <v>1354</v>
      </c>
      <c r="G23" s="673" t="s">
        <v>1406</v>
      </c>
      <c r="H23" s="673">
        <v>1997</v>
      </c>
      <c r="I23" s="658" t="s">
        <v>1407</v>
      </c>
      <c r="J23" s="658" t="s">
        <v>377</v>
      </c>
      <c r="K23" s="654">
        <v>9</v>
      </c>
      <c r="L23" s="658">
        <v>1012</v>
      </c>
      <c r="M23" s="654" t="s">
        <v>1408</v>
      </c>
      <c r="N23" s="654">
        <v>276812</v>
      </c>
      <c r="O23" s="654" t="s">
        <v>1410</v>
      </c>
      <c r="P23" s="654" t="s">
        <v>1411</v>
      </c>
      <c r="Q23" s="657">
        <v>5800</v>
      </c>
      <c r="R23" s="657"/>
      <c r="S23" s="658" t="s">
        <v>2435</v>
      </c>
      <c r="T23" s="658" t="s">
        <v>2436</v>
      </c>
      <c r="U23" s="658" t="s">
        <v>2435</v>
      </c>
      <c r="V23" s="658" t="s">
        <v>2436</v>
      </c>
      <c r="W23" s="659" t="s">
        <v>1355</v>
      </c>
    </row>
    <row r="24" spans="1:23" s="660" customFormat="1" ht="267.75">
      <c r="A24" s="661">
        <v>2</v>
      </c>
      <c r="B24" s="675" t="s">
        <v>1412</v>
      </c>
      <c r="C24" s="662" t="s">
        <v>1413</v>
      </c>
      <c r="D24" s="662" t="s">
        <v>582</v>
      </c>
      <c r="E24" s="662"/>
      <c r="F24" s="662" t="s">
        <v>1414</v>
      </c>
      <c r="G24" s="662" t="s">
        <v>1415</v>
      </c>
      <c r="H24" s="664">
        <v>2008</v>
      </c>
      <c r="I24" s="662"/>
      <c r="J24" s="662" t="s">
        <v>1416</v>
      </c>
      <c r="K24" s="662">
        <v>1</v>
      </c>
      <c r="L24" s="662">
        <v>550</v>
      </c>
      <c r="M24" s="662" t="s">
        <v>1417</v>
      </c>
      <c r="N24" s="662" t="s">
        <v>2437</v>
      </c>
      <c r="O24" s="662" t="s">
        <v>1418</v>
      </c>
      <c r="P24" s="662" t="s">
        <v>1411</v>
      </c>
      <c r="Q24" s="657">
        <v>81000</v>
      </c>
      <c r="R24" s="676" t="s">
        <v>378</v>
      </c>
      <c r="S24" s="658" t="s">
        <v>2421</v>
      </c>
      <c r="T24" s="664" t="s">
        <v>2422</v>
      </c>
      <c r="U24" s="664" t="s">
        <v>2421</v>
      </c>
      <c r="V24" s="664" t="s">
        <v>2422</v>
      </c>
      <c r="W24" s="665"/>
    </row>
    <row r="25" spans="1:23" s="660" customFormat="1" ht="204.75" thickBot="1">
      <c r="A25" s="677">
        <v>3</v>
      </c>
      <c r="B25" s="678" t="s">
        <v>379</v>
      </c>
      <c r="C25" s="678" t="s">
        <v>380</v>
      </c>
      <c r="D25" s="678" t="s">
        <v>381</v>
      </c>
      <c r="E25" s="678"/>
      <c r="F25" s="678" t="s">
        <v>382</v>
      </c>
      <c r="G25" s="678" t="s">
        <v>383</v>
      </c>
      <c r="H25" s="678">
        <v>2011</v>
      </c>
      <c r="I25" s="678"/>
      <c r="J25" s="678"/>
      <c r="K25" s="678"/>
      <c r="L25" s="678" t="s">
        <v>384</v>
      </c>
      <c r="M25" s="678" t="s">
        <v>385</v>
      </c>
      <c r="N25" s="678" t="s">
        <v>2438</v>
      </c>
      <c r="O25" s="678" t="s">
        <v>386</v>
      </c>
      <c r="P25" s="678" t="s">
        <v>1411</v>
      </c>
      <c r="Q25" s="679">
        <v>115000</v>
      </c>
      <c r="R25" s="680" t="s">
        <v>387</v>
      </c>
      <c r="S25" s="681" t="s">
        <v>2421</v>
      </c>
      <c r="T25" s="682" t="s">
        <v>2422</v>
      </c>
      <c r="U25" s="682" t="s">
        <v>2421</v>
      </c>
      <c r="V25" s="682" t="s">
        <v>2422</v>
      </c>
      <c r="W25" s="682"/>
    </row>
    <row r="26" spans="1:23" ht="15.75" thickBot="1">
      <c r="A26" s="21" t="s">
        <v>1419</v>
      </c>
      <c r="B26" s="22"/>
      <c r="C26" s="22"/>
      <c r="D26" s="22"/>
      <c r="E26" s="22"/>
      <c r="F26" s="26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66"/>
      <c r="R26" s="88"/>
      <c r="S26" s="23"/>
      <c r="T26" s="23"/>
      <c r="U26" s="23"/>
      <c r="V26" s="23"/>
      <c r="W26" s="23"/>
    </row>
    <row r="27" spans="1:23" s="660" customFormat="1" ht="26.25" thickBot="1">
      <c r="A27" s="683">
        <v>1</v>
      </c>
      <c r="B27" s="684" t="s">
        <v>1420</v>
      </c>
      <c r="C27" s="684" t="s">
        <v>1421</v>
      </c>
      <c r="D27" s="684" t="s">
        <v>1422</v>
      </c>
      <c r="E27" s="684" t="s">
        <v>1423</v>
      </c>
      <c r="F27" s="685" t="s">
        <v>1424</v>
      </c>
      <c r="G27" s="685" t="s">
        <v>1425</v>
      </c>
      <c r="H27" s="685">
        <v>1999</v>
      </c>
      <c r="I27" s="686" t="s">
        <v>1426</v>
      </c>
      <c r="J27" s="687">
        <v>41460</v>
      </c>
      <c r="K27" s="684">
        <v>3</v>
      </c>
      <c r="L27" s="688">
        <v>1227</v>
      </c>
      <c r="M27" s="684">
        <v>2900</v>
      </c>
      <c r="N27" s="689">
        <v>164500</v>
      </c>
      <c r="O27" s="684" t="s">
        <v>1427</v>
      </c>
      <c r="P27" s="662" t="s">
        <v>1411</v>
      </c>
      <c r="Q27" s="690">
        <v>5000</v>
      </c>
      <c r="R27" s="690"/>
      <c r="S27" s="691" t="s">
        <v>2427</v>
      </c>
      <c r="T27" s="691" t="s">
        <v>2428</v>
      </c>
      <c r="U27" s="691" t="s">
        <v>2427</v>
      </c>
      <c r="V27" s="691" t="s">
        <v>2428</v>
      </c>
      <c r="W27" s="692" t="s">
        <v>693</v>
      </c>
    </row>
    <row r="28" spans="1:23" ht="15.75" thickBot="1">
      <c r="A28" s="21" t="s">
        <v>1428</v>
      </c>
      <c r="B28" s="22"/>
      <c r="C28" s="22"/>
      <c r="D28" s="22"/>
      <c r="E28" s="22"/>
      <c r="F28" s="2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666"/>
      <c r="R28" s="88"/>
      <c r="S28" s="23"/>
      <c r="T28" s="23"/>
      <c r="U28" s="23"/>
      <c r="V28" s="23"/>
      <c r="W28" s="23"/>
    </row>
    <row r="29" spans="1:23" s="660" customFormat="1" ht="15.75" thickBot="1">
      <c r="A29" s="693">
        <v>1</v>
      </c>
      <c r="B29" s="694" t="s">
        <v>1429</v>
      </c>
      <c r="C29" s="694" t="s">
        <v>1430</v>
      </c>
      <c r="D29" s="694" t="s">
        <v>1431</v>
      </c>
      <c r="E29" s="694" t="s">
        <v>1432</v>
      </c>
      <c r="F29" s="694" t="s">
        <v>1433</v>
      </c>
      <c r="G29" s="694">
        <v>1149</v>
      </c>
      <c r="H29" s="694">
        <v>1999</v>
      </c>
      <c r="I29" s="694" t="s">
        <v>1434</v>
      </c>
      <c r="J29" s="694" t="s">
        <v>1927</v>
      </c>
      <c r="K29" s="694">
        <v>5</v>
      </c>
      <c r="L29" s="695">
        <v>580</v>
      </c>
      <c r="M29" s="694" t="s">
        <v>1435</v>
      </c>
      <c r="N29" s="694">
        <v>300000</v>
      </c>
      <c r="O29" s="694" t="s">
        <v>1928</v>
      </c>
      <c r="P29" s="696" t="s">
        <v>1387</v>
      </c>
      <c r="Q29" s="697">
        <v>3200</v>
      </c>
      <c r="R29" s="697"/>
      <c r="S29" s="698" t="s">
        <v>2439</v>
      </c>
      <c r="T29" s="698" t="s">
        <v>2440</v>
      </c>
      <c r="U29" s="698" t="s">
        <v>2439</v>
      </c>
      <c r="V29" s="698" t="s">
        <v>2440</v>
      </c>
      <c r="W29" s="699"/>
    </row>
    <row r="30" spans="1:23" ht="15.75" thickBot="1">
      <c r="A30" s="21" t="s">
        <v>2441</v>
      </c>
      <c r="B30" s="22"/>
      <c r="C30" s="22"/>
      <c r="D30" s="22"/>
      <c r="E30" s="22"/>
      <c r="F30" s="2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666"/>
      <c r="R30" s="88"/>
      <c r="S30" s="23"/>
      <c r="T30" s="23"/>
      <c r="U30" s="23"/>
      <c r="V30" s="23"/>
      <c r="W30" s="23"/>
    </row>
    <row r="31" spans="1:23" s="660" customFormat="1" ht="25.5">
      <c r="A31" s="653">
        <v>1</v>
      </c>
      <c r="B31" s="700" t="s">
        <v>1436</v>
      </c>
      <c r="C31" s="700" t="s">
        <v>1437</v>
      </c>
      <c r="D31" s="700" t="s">
        <v>1438</v>
      </c>
      <c r="E31" s="700" t="s">
        <v>1861</v>
      </c>
      <c r="F31" s="700" t="s">
        <v>1439</v>
      </c>
      <c r="G31" s="700">
        <v>2461</v>
      </c>
      <c r="H31" s="700">
        <v>2003</v>
      </c>
      <c r="I31" s="654"/>
      <c r="J31" s="654" t="s">
        <v>388</v>
      </c>
      <c r="K31" s="700" t="s">
        <v>1916</v>
      </c>
      <c r="L31" s="655">
        <v>970</v>
      </c>
      <c r="M31" s="654"/>
      <c r="N31" s="654">
        <v>146800</v>
      </c>
      <c r="O31" s="654"/>
      <c r="P31" s="656" t="s">
        <v>1440</v>
      </c>
      <c r="Q31" s="657">
        <v>17000</v>
      </c>
      <c r="R31" s="657"/>
      <c r="S31" s="658" t="s">
        <v>2442</v>
      </c>
      <c r="T31" s="658" t="s">
        <v>2443</v>
      </c>
      <c r="U31" s="658" t="s">
        <v>2444</v>
      </c>
      <c r="V31" s="658" t="s">
        <v>2445</v>
      </c>
      <c r="W31" s="659"/>
    </row>
    <row r="32" spans="1:23" s="660" customFormat="1" ht="25.5">
      <c r="A32" s="661">
        <v>2</v>
      </c>
      <c r="B32" s="700" t="s">
        <v>1436</v>
      </c>
      <c r="C32" s="700" t="s">
        <v>1437</v>
      </c>
      <c r="D32" s="700" t="s">
        <v>1441</v>
      </c>
      <c r="E32" s="700" t="s">
        <v>1442</v>
      </c>
      <c r="F32" s="700" t="s">
        <v>1439</v>
      </c>
      <c r="G32" s="700">
        <v>1896</v>
      </c>
      <c r="H32" s="700">
        <v>2005</v>
      </c>
      <c r="I32" s="662"/>
      <c r="J32" s="662" t="s">
        <v>389</v>
      </c>
      <c r="K32" s="700" t="s">
        <v>1917</v>
      </c>
      <c r="L32" s="663">
        <v>750</v>
      </c>
      <c r="M32" s="662"/>
      <c r="N32" s="662">
        <v>112100</v>
      </c>
      <c r="O32" s="662"/>
      <c r="P32" s="656" t="s">
        <v>1440</v>
      </c>
      <c r="Q32" s="670">
        <v>21000</v>
      </c>
      <c r="R32" s="670"/>
      <c r="S32" s="664" t="s">
        <v>2446</v>
      </c>
      <c r="T32" s="664" t="s">
        <v>2447</v>
      </c>
      <c r="U32" s="664" t="s">
        <v>2446</v>
      </c>
      <c r="V32" s="664" t="s">
        <v>2447</v>
      </c>
      <c r="W32" s="665"/>
    </row>
    <row r="33" spans="1:23" s="660" customFormat="1" ht="25.5">
      <c r="A33" s="661">
        <v>3</v>
      </c>
      <c r="B33" s="700" t="s">
        <v>1436</v>
      </c>
      <c r="C33" s="700" t="s">
        <v>1437</v>
      </c>
      <c r="D33" s="700" t="s">
        <v>1443</v>
      </c>
      <c r="E33" s="700" t="s">
        <v>1444</v>
      </c>
      <c r="F33" s="700" t="s">
        <v>1445</v>
      </c>
      <c r="G33" s="700">
        <v>1896</v>
      </c>
      <c r="H33" s="700">
        <v>2005</v>
      </c>
      <c r="I33" s="662"/>
      <c r="J33" s="662" t="s">
        <v>390</v>
      </c>
      <c r="K33" s="700" t="s">
        <v>1917</v>
      </c>
      <c r="L33" s="663">
        <v>750</v>
      </c>
      <c r="M33" s="701"/>
      <c r="N33" s="662">
        <v>90930</v>
      </c>
      <c r="O33" s="662"/>
      <c r="P33" s="656" t="s">
        <v>1440</v>
      </c>
      <c r="Q33" s="670">
        <v>18000</v>
      </c>
      <c r="R33" s="670"/>
      <c r="S33" s="664" t="s">
        <v>2446</v>
      </c>
      <c r="T33" s="664" t="s">
        <v>2447</v>
      </c>
      <c r="U33" s="664" t="s">
        <v>2446</v>
      </c>
      <c r="V33" s="664" t="s">
        <v>2447</v>
      </c>
      <c r="W33" s="665"/>
    </row>
    <row r="34" spans="1:23" s="660" customFormat="1" ht="25.5">
      <c r="A34" s="661">
        <v>4</v>
      </c>
      <c r="B34" s="700" t="s">
        <v>1436</v>
      </c>
      <c r="C34" s="700" t="s">
        <v>1437</v>
      </c>
      <c r="D34" s="700" t="s">
        <v>1446</v>
      </c>
      <c r="E34" s="700" t="s">
        <v>1447</v>
      </c>
      <c r="F34" s="700" t="s">
        <v>1445</v>
      </c>
      <c r="G34" s="700">
        <v>1896</v>
      </c>
      <c r="H34" s="700">
        <v>2005</v>
      </c>
      <c r="I34" s="662"/>
      <c r="J34" s="662" t="s">
        <v>391</v>
      </c>
      <c r="K34" s="700" t="s">
        <v>1918</v>
      </c>
      <c r="L34" s="663">
        <v>985</v>
      </c>
      <c r="M34" s="702"/>
      <c r="N34" s="662">
        <v>107500</v>
      </c>
      <c r="O34" s="662"/>
      <c r="P34" s="656" t="s">
        <v>1440</v>
      </c>
      <c r="Q34" s="670">
        <v>21000</v>
      </c>
      <c r="R34" s="670"/>
      <c r="S34" s="664" t="s">
        <v>2448</v>
      </c>
      <c r="T34" s="664" t="s">
        <v>2449</v>
      </c>
      <c r="U34" s="664" t="s">
        <v>2448</v>
      </c>
      <c r="V34" s="664" t="s">
        <v>2449</v>
      </c>
      <c r="W34" s="665"/>
    </row>
    <row r="35" spans="1:23" s="660" customFormat="1" ht="25.5">
      <c r="A35" s="661">
        <v>5</v>
      </c>
      <c r="B35" s="700" t="s">
        <v>1448</v>
      </c>
      <c r="C35" s="700" t="s">
        <v>1449</v>
      </c>
      <c r="D35" s="700" t="s">
        <v>1450</v>
      </c>
      <c r="E35" s="700" t="s">
        <v>1451</v>
      </c>
      <c r="F35" s="700" t="s">
        <v>1452</v>
      </c>
      <c r="G35" s="700"/>
      <c r="H35" s="700">
        <v>2006</v>
      </c>
      <c r="I35" s="662"/>
      <c r="J35" s="662"/>
      <c r="K35" s="700"/>
      <c r="L35" s="663"/>
      <c r="M35" s="662"/>
      <c r="N35" s="662"/>
      <c r="O35" s="662"/>
      <c r="P35" s="703"/>
      <c r="Q35" s="670"/>
      <c r="R35" s="670"/>
      <c r="S35" s="664" t="s">
        <v>2450</v>
      </c>
      <c r="T35" s="664" t="s">
        <v>2451</v>
      </c>
      <c r="U35" s="664"/>
      <c r="V35" s="664"/>
      <c r="W35" s="665"/>
    </row>
    <row r="36" spans="1:23" s="660" customFormat="1" ht="25.5">
      <c r="A36" s="661">
        <v>6</v>
      </c>
      <c r="B36" s="700" t="s">
        <v>1448</v>
      </c>
      <c r="C36" s="700" t="s">
        <v>1449</v>
      </c>
      <c r="D36" s="700" t="s">
        <v>1453</v>
      </c>
      <c r="E36" s="700" t="s">
        <v>1451</v>
      </c>
      <c r="F36" s="700" t="s">
        <v>1452</v>
      </c>
      <c r="G36" s="700"/>
      <c r="H36" s="700">
        <v>2007</v>
      </c>
      <c r="I36" s="662"/>
      <c r="J36" s="662"/>
      <c r="K36" s="700"/>
      <c r="L36" s="663"/>
      <c r="M36" s="662"/>
      <c r="N36" s="662"/>
      <c r="O36" s="662"/>
      <c r="P36" s="703"/>
      <c r="Q36" s="670"/>
      <c r="R36" s="670"/>
      <c r="S36" s="664" t="s">
        <v>2452</v>
      </c>
      <c r="T36" s="664" t="s">
        <v>2453</v>
      </c>
      <c r="U36" s="664"/>
      <c r="V36" s="664"/>
      <c r="W36" s="665"/>
    </row>
    <row r="37" spans="1:23" s="660" customFormat="1" ht="25.5">
      <c r="A37" s="661">
        <v>7</v>
      </c>
      <c r="B37" s="700" t="s">
        <v>1454</v>
      </c>
      <c r="C37" s="700" t="s">
        <v>1449</v>
      </c>
      <c r="D37" s="700" t="s">
        <v>1455</v>
      </c>
      <c r="E37" s="700" t="s">
        <v>1451</v>
      </c>
      <c r="F37" s="700" t="s">
        <v>1452</v>
      </c>
      <c r="G37" s="700"/>
      <c r="H37" s="700">
        <v>2004</v>
      </c>
      <c r="I37" s="662"/>
      <c r="J37" s="662"/>
      <c r="K37" s="700"/>
      <c r="L37" s="663"/>
      <c r="M37" s="662"/>
      <c r="N37" s="662"/>
      <c r="O37" s="662"/>
      <c r="P37" s="703"/>
      <c r="Q37" s="670"/>
      <c r="R37" s="670"/>
      <c r="S37" s="664" t="s">
        <v>2421</v>
      </c>
      <c r="T37" s="664" t="s">
        <v>2422</v>
      </c>
      <c r="U37" s="664"/>
      <c r="V37" s="664"/>
      <c r="W37" s="665"/>
    </row>
    <row r="38" spans="1:23" s="660" customFormat="1" ht="25.5">
      <c r="A38" s="661">
        <v>8</v>
      </c>
      <c r="B38" s="700" t="s">
        <v>1456</v>
      </c>
      <c r="C38" s="700" t="s">
        <v>1433</v>
      </c>
      <c r="D38" s="700" t="s">
        <v>1457</v>
      </c>
      <c r="E38" s="700" t="s">
        <v>1458</v>
      </c>
      <c r="F38" s="700" t="s">
        <v>1459</v>
      </c>
      <c r="G38" s="700">
        <v>1461</v>
      </c>
      <c r="H38" s="700">
        <v>2004</v>
      </c>
      <c r="I38" s="662"/>
      <c r="J38" s="662" t="s">
        <v>1858</v>
      </c>
      <c r="K38" s="700" t="s">
        <v>1919</v>
      </c>
      <c r="L38" s="663">
        <v>735</v>
      </c>
      <c r="M38" s="662"/>
      <c r="N38" s="662">
        <v>154260</v>
      </c>
      <c r="O38" s="662" t="s">
        <v>1460</v>
      </c>
      <c r="P38" s="656" t="s">
        <v>1440</v>
      </c>
      <c r="Q38" s="670">
        <v>7600</v>
      </c>
      <c r="R38" s="670"/>
      <c r="S38" s="664" t="s">
        <v>2454</v>
      </c>
      <c r="T38" s="664" t="s">
        <v>2455</v>
      </c>
      <c r="U38" s="664" t="s">
        <v>2454</v>
      </c>
      <c r="V38" s="664" t="s">
        <v>2455</v>
      </c>
      <c r="W38" s="665" t="s">
        <v>1355</v>
      </c>
    </row>
    <row r="39" spans="1:23" s="660" customFormat="1" ht="38.25">
      <c r="A39" s="661">
        <v>9</v>
      </c>
      <c r="B39" s="700" t="s">
        <v>1461</v>
      </c>
      <c r="C39" s="700" t="s">
        <v>1462</v>
      </c>
      <c r="D39" s="700" t="s">
        <v>1463</v>
      </c>
      <c r="E39" s="700" t="s">
        <v>1464</v>
      </c>
      <c r="F39" s="700" t="s">
        <v>1465</v>
      </c>
      <c r="G39" s="700">
        <v>1560</v>
      </c>
      <c r="H39" s="700">
        <v>2007</v>
      </c>
      <c r="I39" s="662"/>
      <c r="J39" s="662" t="s">
        <v>1863</v>
      </c>
      <c r="K39" s="700" t="s">
        <v>1920</v>
      </c>
      <c r="L39" s="663"/>
      <c r="M39" s="662"/>
      <c r="N39" s="662">
        <v>215400</v>
      </c>
      <c r="O39" s="662" t="s">
        <v>1466</v>
      </c>
      <c r="P39" s="656" t="s">
        <v>1862</v>
      </c>
      <c r="Q39" s="670">
        <v>17000</v>
      </c>
      <c r="R39" s="670"/>
      <c r="S39" s="664" t="s">
        <v>2456</v>
      </c>
      <c r="T39" s="664" t="s">
        <v>2457</v>
      </c>
      <c r="U39" s="664" t="s">
        <v>2458</v>
      </c>
      <c r="V39" s="664" t="s">
        <v>2459</v>
      </c>
      <c r="W39" s="665" t="s">
        <v>1355</v>
      </c>
    </row>
    <row r="40" spans="1:23" s="660" customFormat="1" ht="25.5">
      <c r="A40" s="661">
        <v>10</v>
      </c>
      <c r="B40" s="700" t="s">
        <v>1467</v>
      </c>
      <c r="C40" s="700" t="s">
        <v>1468</v>
      </c>
      <c r="D40" s="700" t="s">
        <v>1469</v>
      </c>
      <c r="E40" s="700" t="s">
        <v>1470</v>
      </c>
      <c r="F40" s="700" t="s">
        <v>1471</v>
      </c>
      <c r="G40" s="700">
        <v>1600</v>
      </c>
      <c r="H40" s="700">
        <v>1995</v>
      </c>
      <c r="I40" s="662"/>
      <c r="J40" s="662"/>
      <c r="K40" s="700" t="s">
        <v>1921</v>
      </c>
      <c r="L40" s="663">
        <v>875</v>
      </c>
      <c r="M40" s="662"/>
      <c r="N40" s="662"/>
      <c r="O40" s="662"/>
      <c r="P40" s="703"/>
      <c r="Q40" s="670"/>
      <c r="R40" s="670"/>
      <c r="S40" s="664" t="s">
        <v>2421</v>
      </c>
      <c r="T40" s="664" t="s">
        <v>2422</v>
      </c>
      <c r="U40" s="664"/>
      <c r="V40" s="664"/>
      <c r="W40" s="665" t="s">
        <v>1355</v>
      </c>
    </row>
    <row r="41" spans="1:23" s="660" customFormat="1" ht="15">
      <c r="A41" s="661">
        <v>11</v>
      </c>
      <c r="B41" s="700" t="s">
        <v>1472</v>
      </c>
      <c r="C41" s="700" t="s">
        <v>1473</v>
      </c>
      <c r="D41" s="700"/>
      <c r="E41" s="700" t="s">
        <v>1474</v>
      </c>
      <c r="F41" s="700" t="s">
        <v>1475</v>
      </c>
      <c r="G41" s="700">
        <v>2502</v>
      </c>
      <c r="H41" s="700">
        <v>1993</v>
      </c>
      <c r="I41" s="662"/>
      <c r="J41" s="662" t="s">
        <v>392</v>
      </c>
      <c r="K41" s="700">
        <v>1</v>
      </c>
      <c r="L41" s="663"/>
      <c r="M41" s="662"/>
      <c r="N41" s="662"/>
      <c r="O41" s="662"/>
      <c r="P41" s="703"/>
      <c r="Q41" s="670"/>
      <c r="R41" s="670"/>
      <c r="S41" s="664" t="s">
        <v>2421</v>
      </c>
      <c r="T41" s="664" t="s">
        <v>2422</v>
      </c>
      <c r="U41" s="664"/>
      <c r="V41" s="664"/>
      <c r="W41" s="665"/>
    </row>
    <row r="42" spans="1:23" s="660" customFormat="1" ht="15">
      <c r="A42" s="661">
        <v>12</v>
      </c>
      <c r="B42" s="700" t="s">
        <v>1472</v>
      </c>
      <c r="C42" s="700" t="s">
        <v>1473</v>
      </c>
      <c r="D42" s="700"/>
      <c r="E42" s="700" t="s">
        <v>1476</v>
      </c>
      <c r="F42" s="700" t="s">
        <v>1475</v>
      </c>
      <c r="G42" s="700">
        <v>3860</v>
      </c>
      <c r="H42" s="700">
        <v>1994</v>
      </c>
      <c r="I42" s="662"/>
      <c r="J42" s="662" t="s">
        <v>393</v>
      </c>
      <c r="K42" s="700">
        <v>1</v>
      </c>
      <c r="L42" s="663"/>
      <c r="M42" s="662"/>
      <c r="N42" s="662"/>
      <c r="O42" s="662"/>
      <c r="P42" s="703"/>
      <c r="Q42" s="670"/>
      <c r="R42" s="670"/>
      <c r="S42" s="664" t="s">
        <v>2421</v>
      </c>
      <c r="T42" s="664" t="s">
        <v>2422</v>
      </c>
      <c r="U42" s="664"/>
      <c r="V42" s="664"/>
      <c r="W42" s="665"/>
    </row>
    <row r="43" spans="1:23" s="660" customFormat="1" ht="38.25">
      <c r="A43" s="661">
        <v>13</v>
      </c>
      <c r="B43" s="700" t="s">
        <v>1477</v>
      </c>
      <c r="C43" s="700" t="s">
        <v>1478</v>
      </c>
      <c r="D43" s="700">
        <v>77532</v>
      </c>
      <c r="E43" s="700" t="s">
        <v>1479</v>
      </c>
      <c r="F43" s="700" t="s">
        <v>1480</v>
      </c>
      <c r="G43" s="700">
        <v>6842</v>
      </c>
      <c r="H43" s="700">
        <v>1992</v>
      </c>
      <c r="I43" s="662"/>
      <c r="J43" s="662" t="s">
        <v>394</v>
      </c>
      <c r="K43" s="700" t="s">
        <v>1922</v>
      </c>
      <c r="L43" s="663">
        <v>5200</v>
      </c>
      <c r="M43" s="662"/>
      <c r="N43" s="662"/>
      <c r="O43" s="662"/>
      <c r="P43" s="703"/>
      <c r="Q43" s="670"/>
      <c r="R43" s="670"/>
      <c r="S43" s="664" t="s">
        <v>2421</v>
      </c>
      <c r="T43" s="664" t="s">
        <v>2422</v>
      </c>
      <c r="U43" s="664"/>
      <c r="V43" s="664"/>
      <c r="W43" s="665"/>
    </row>
    <row r="44" spans="1:23" s="660" customFormat="1" ht="38.25">
      <c r="A44" s="661">
        <v>14</v>
      </c>
      <c r="B44" s="700" t="s">
        <v>1429</v>
      </c>
      <c r="C44" s="700" t="s">
        <v>1481</v>
      </c>
      <c r="D44" s="700" t="s">
        <v>1482</v>
      </c>
      <c r="E44" s="700" t="s">
        <v>1483</v>
      </c>
      <c r="F44" s="700" t="s">
        <v>1480</v>
      </c>
      <c r="G44" s="700">
        <v>6174</v>
      </c>
      <c r="H44" s="700">
        <v>2006</v>
      </c>
      <c r="I44" s="662"/>
      <c r="J44" s="662" t="s">
        <v>395</v>
      </c>
      <c r="K44" s="700" t="s">
        <v>1923</v>
      </c>
      <c r="L44" s="663">
        <v>9850</v>
      </c>
      <c r="M44" s="662"/>
      <c r="N44" s="662">
        <v>167560</v>
      </c>
      <c r="O44" s="662"/>
      <c r="P44" s="656" t="s">
        <v>1440</v>
      </c>
      <c r="Q44" s="670">
        <v>86000</v>
      </c>
      <c r="R44" s="670"/>
      <c r="S44" s="664" t="s">
        <v>2460</v>
      </c>
      <c r="T44" s="664" t="s">
        <v>2461</v>
      </c>
      <c r="U44" s="664" t="s">
        <v>2460</v>
      </c>
      <c r="V44" s="664" t="s">
        <v>2461</v>
      </c>
      <c r="W44" s="665"/>
    </row>
    <row r="45" spans="1:23" s="660" customFormat="1" ht="38.25">
      <c r="A45" s="661">
        <v>15</v>
      </c>
      <c r="B45" s="700" t="s">
        <v>1484</v>
      </c>
      <c r="C45" s="700" t="s">
        <v>1485</v>
      </c>
      <c r="D45" s="700" t="s">
        <v>1486</v>
      </c>
      <c r="E45" s="700" t="s">
        <v>1487</v>
      </c>
      <c r="F45" s="700" t="s">
        <v>1488</v>
      </c>
      <c r="G45" s="700">
        <v>12902</v>
      </c>
      <c r="H45" s="700">
        <v>2007</v>
      </c>
      <c r="I45" s="662"/>
      <c r="J45" s="662" t="s">
        <v>1337</v>
      </c>
      <c r="K45" s="700" t="s">
        <v>1924</v>
      </c>
      <c r="L45" s="663">
        <v>14775</v>
      </c>
      <c r="M45" s="662"/>
      <c r="N45" s="662">
        <v>48033</v>
      </c>
      <c r="O45" s="662"/>
      <c r="P45" s="656" t="s">
        <v>1440</v>
      </c>
      <c r="Q45" s="670">
        <v>97200</v>
      </c>
      <c r="R45" s="670"/>
      <c r="S45" s="664" t="s">
        <v>2433</v>
      </c>
      <c r="T45" s="664" t="s">
        <v>2434</v>
      </c>
      <c r="U45" s="664" t="s">
        <v>2433</v>
      </c>
      <c r="V45" s="664" t="s">
        <v>2434</v>
      </c>
      <c r="W45" s="665"/>
    </row>
    <row r="46" spans="1:23" s="660" customFormat="1" ht="15">
      <c r="A46" s="661">
        <v>16</v>
      </c>
      <c r="B46" s="704" t="s">
        <v>1472</v>
      </c>
      <c r="C46" s="705" t="s">
        <v>1489</v>
      </c>
      <c r="D46" s="705"/>
      <c r="E46" s="704" t="s">
        <v>1490</v>
      </c>
      <c r="F46" s="704" t="s">
        <v>1475</v>
      </c>
      <c r="G46" s="704">
        <v>2502</v>
      </c>
      <c r="H46" s="704">
        <v>1991</v>
      </c>
      <c r="I46" s="662"/>
      <c r="J46" s="662"/>
      <c r="K46" s="704">
        <v>1</v>
      </c>
      <c r="L46" s="663"/>
      <c r="M46" s="662"/>
      <c r="N46" s="662"/>
      <c r="O46" s="662"/>
      <c r="P46" s="703"/>
      <c r="Q46" s="670"/>
      <c r="R46" s="670"/>
      <c r="S46" s="664" t="s">
        <v>2421</v>
      </c>
      <c r="T46" s="664" t="s">
        <v>2422</v>
      </c>
      <c r="U46" s="664"/>
      <c r="V46" s="664"/>
      <c r="W46" s="665"/>
    </row>
    <row r="47" spans="1:23" s="660" customFormat="1" ht="15">
      <c r="A47" s="661">
        <v>17</v>
      </c>
      <c r="B47" s="704" t="s">
        <v>1491</v>
      </c>
      <c r="C47" s="705" t="s">
        <v>1492</v>
      </c>
      <c r="D47" s="704">
        <v>77175</v>
      </c>
      <c r="E47" s="704" t="s">
        <v>1493</v>
      </c>
      <c r="F47" s="705" t="s">
        <v>1488</v>
      </c>
      <c r="G47" s="704">
        <v>6842</v>
      </c>
      <c r="H47" s="704">
        <v>1991</v>
      </c>
      <c r="I47" s="662"/>
      <c r="J47" s="662" t="s">
        <v>394</v>
      </c>
      <c r="K47" s="704" t="s">
        <v>1925</v>
      </c>
      <c r="L47" s="663">
        <v>5500</v>
      </c>
      <c r="M47" s="662"/>
      <c r="N47" s="662"/>
      <c r="O47" s="662"/>
      <c r="P47" s="703"/>
      <c r="Q47" s="670"/>
      <c r="R47" s="670"/>
      <c r="S47" s="664" t="s">
        <v>2421</v>
      </c>
      <c r="T47" s="664" t="s">
        <v>2422</v>
      </c>
      <c r="U47" s="664"/>
      <c r="V47" s="664"/>
      <c r="W47" s="665"/>
    </row>
    <row r="48" spans="1:23" s="660" customFormat="1" ht="15">
      <c r="A48" s="661">
        <v>18</v>
      </c>
      <c r="B48" s="704" t="s">
        <v>1494</v>
      </c>
      <c r="C48" s="705" t="s">
        <v>1495</v>
      </c>
      <c r="D48" s="662" t="s">
        <v>1496</v>
      </c>
      <c r="E48" s="704" t="s">
        <v>1497</v>
      </c>
      <c r="F48" s="704" t="s">
        <v>1492</v>
      </c>
      <c r="G48" s="704">
        <v>1242</v>
      </c>
      <c r="H48" s="704">
        <v>2005</v>
      </c>
      <c r="I48" s="662"/>
      <c r="J48" s="662" t="s">
        <v>396</v>
      </c>
      <c r="K48" s="704" t="s">
        <v>1926</v>
      </c>
      <c r="L48" s="663">
        <v>505</v>
      </c>
      <c r="M48" s="662"/>
      <c r="N48" s="662">
        <v>79600</v>
      </c>
      <c r="O48" s="662"/>
      <c r="P48" s="656" t="s">
        <v>1440</v>
      </c>
      <c r="Q48" s="670">
        <v>5000</v>
      </c>
      <c r="R48" s="670"/>
      <c r="S48" s="664" t="s">
        <v>2462</v>
      </c>
      <c r="T48" s="664" t="s">
        <v>2463</v>
      </c>
      <c r="U48" s="664" t="s">
        <v>2462</v>
      </c>
      <c r="V48" s="664" t="s">
        <v>2463</v>
      </c>
      <c r="W48" s="665" t="s">
        <v>1355</v>
      </c>
    </row>
    <row r="49" spans="1:23" s="660" customFormat="1" ht="15">
      <c r="A49" s="661">
        <v>19</v>
      </c>
      <c r="B49" s="662" t="s">
        <v>1498</v>
      </c>
      <c r="C49" s="662" t="s">
        <v>1499</v>
      </c>
      <c r="D49" s="662" t="s">
        <v>1500</v>
      </c>
      <c r="E49" s="662" t="s">
        <v>1501</v>
      </c>
      <c r="F49" s="662" t="s">
        <v>1502</v>
      </c>
      <c r="G49" s="662"/>
      <c r="H49" s="662">
        <v>2004</v>
      </c>
      <c r="I49" s="662"/>
      <c r="J49" s="662"/>
      <c r="K49" s="662"/>
      <c r="L49" s="663"/>
      <c r="M49" s="662"/>
      <c r="N49" s="662"/>
      <c r="O49" s="662"/>
      <c r="P49" s="703"/>
      <c r="Q49" s="670"/>
      <c r="R49" s="670"/>
      <c r="S49" s="664" t="s">
        <v>2464</v>
      </c>
      <c r="T49" s="664" t="s">
        <v>2465</v>
      </c>
      <c r="U49" s="664"/>
      <c r="V49" s="664"/>
      <c r="W49" s="665"/>
    </row>
    <row r="50" spans="1:23" s="660" customFormat="1" ht="15">
      <c r="A50" s="661">
        <v>20</v>
      </c>
      <c r="B50" s="662" t="s">
        <v>1503</v>
      </c>
      <c r="C50" s="662" t="s">
        <v>1504</v>
      </c>
      <c r="D50" s="662" t="s">
        <v>1505</v>
      </c>
      <c r="E50" s="662" t="s">
        <v>1506</v>
      </c>
      <c r="F50" s="662" t="s">
        <v>1502</v>
      </c>
      <c r="G50" s="662"/>
      <c r="H50" s="662"/>
      <c r="I50" s="662"/>
      <c r="J50" s="662"/>
      <c r="K50" s="662">
        <v>500</v>
      </c>
      <c r="L50" s="663">
        <v>500</v>
      </c>
      <c r="M50" s="662"/>
      <c r="N50" s="662"/>
      <c r="O50" s="662"/>
      <c r="P50" s="703"/>
      <c r="Q50" s="670"/>
      <c r="R50" s="670"/>
      <c r="S50" s="664" t="s">
        <v>2421</v>
      </c>
      <c r="T50" s="664" t="s">
        <v>2422</v>
      </c>
      <c r="U50" s="664"/>
      <c r="V50" s="664"/>
      <c r="W50" s="665"/>
    </row>
    <row r="51" spans="1:23" s="660" customFormat="1" ht="23.25" customHeight="1">
      <c r="A51" s="661">
        <v>21</v>
      </c>
      <c r="B51" s="662" t="s">
        <v>1503</v>
      </c>
      <c r="C51" s="662" t="s">
        <v>1504</v>
      </c>
      <c r="D51" s="662" t="s">
        <v>1507</v>
      </c>
      <c r="E51" s="662" t="s">
        <v>1508</v>
      </c>
      <c r="F51" s="662" t="s">
        <v>1509</v>
      </c>
      <c r="G51" s="662"/>
      <c r="H51" s="662"/>
      <c r="I51" s="662"/>
      <c r="J51" s="662"/>
      <c r="K51" s="662">
        <v>500</v>
      </c>
      <c r="L51" s="663">
        <v>500</v>
      </c>
      <c r="M51" s="662"/>
      <c r="N51" s="662"/>
      <c r="O51" s="662"/>
      <c r="P51" s="703"/>
      <c r="Q51" s="670"/>
      <c r="R51" s="670"/>
      <c r="S51" s="664" t="s">
        <v>2421</v>
      </c>
      <c r="T51" s="664" t="s">
        <v>2422</v>
      </c>
      <c r="U51" s="664"/>
      <c r="V51" s="664"/>
      <c r="W51" s="665"/>
    </row>
    <row r="52" spans="1:23" s="660" customFormat="1" ht="15">
      <c r="A52" s="661">
        <v>22</v>
      </c>
      <c r="B52" s="662" t="s">
        <v>1510</v>
      </c>
      <c r="C52" s="662"/>
      <c r="D52" s="662">
        <v>43907</v>
      </c>
      <c r="E52" s="662" t="s">
        <v>1511</v>
      </c>
      <c r="F52" s="662" t="s">
        <v>1502</v>
      </c>
      <c r="G52" s="662"/>
      <c r="H52" s="662"/>
      <c r="I52" s="662"/>
      <c r="J52" s="662" t="s">
        <v>397</v>
      </c>
      <c r="K52" s="662"/>
      <c r="L52" s="663"/>
      <c r="M52" s="662"/>
      <c r="N52" s="662"/>
      <c r="O52" s="662"/>
      <c r="P52" s="703"/>
      <c r="Q52" s="670"/>
      <c r="R52" s="670"/>
      <c r="S52" s="664" t="s">
        <v>2421</v>
      </c>
      <c r="T52" s="664" t="s">
        <v>2422</v>
      </c>
      <c r="U52" s="664"/>
      <c r="V52" s="664"/>
      <c r="W52" s="665"/>
    </row>
    <row r="53" spans="1:23" s="660" customFormat="1" ht="15">
      <c r="A53" s="661">
        <v>23</v>
      </c>
      <c r="B53" s="662" t="s">
        <v>1512</v>
      </c>
      <c r="C53" s="662" t="s">
        <v>1513</v>
      </c>
      <c r="D53" s="662">
        <v>2646</v>
      </c>
      <c r="E53" s="662" t="s">
        <v>1514</v>
      </c>
      <c r="F53" s="662" t="s">
        <v>1502</v>
      </c>
      <c r="G53" s="662"/>
      <c r="H53" s="662"/>
      <c r="I53" s="662"/>
      <c r="J53" s="662" t="s">
        <v>393</v>
      </c>
      <c r="K53" s="662">
        <v>3500</v>
      </c>
      <c r="L53" s="663">
        <v>3500</v>
      </c>
      <c r="M53" s="662"/>
      <c r="N53" s="662"/>
      <c r="O53" s="662"/>
      <c r="P53" s="703"/>
      <c r="Q53" s="670"/>
      <c r="R53" s="670"/>
      <c r="S53" s="664" t="s">
        <v>2421</v>
      </c>
      <c r="T53" s="664" t="s">
        <v>2422</v>
      </c>
      <c r="U53" s="664"/>
      <c r="V53" s="664"/>
      <c r="W53" s="665"/>
    </row>
    <row r="54" spans="1:23" s="660" customFormat="1" ht="15">
      <c r="A54" s="661">
        <v>24</v>
      </c>
      <c r="B54" s="662" t="s">
        <v>1512</v>
      </c>
      <c r="C54" s="662"/>
      <c r="D54" s="662" t="s">
        <v>1515</v>
      </c>
      <c r="E54" s="662" t="s">
        <v>1516</v>
      </c>
      <c r="F54" s="662" t="s">
        <v>1502</v>
      </c>
      <c r="G54" s="662"/>
      <c r="H54" s="662"/>
      <c r="I54" s="662"/>
      <c r="J54" s="662" t="s">
        <v>393</v>
      </c>
      <c r="K54" s="662">
        <v>500</v>
      </c>
      <c r="L54" s="663">
        <v>500</v>
      </c>
      <c r="M54" s="662"/>
      <c r="N54" s="662"/>
      <c r="O54" s="662"/>
      <c r="P54" s="703"/>
      <c r="Q54" s="670"/>
      <c r="R54" s="670"/>
      <c r="S54" s="664" t="s">
        <v>2421</v>
      </c>
      <c r="T54" s="664" t="s">
        <v>2422</v>
      </c>
      <c r="U54" s="664"/>
      <c r="V54" s="664"/>
      <c r="W54" s="665"/>
    </row>
    <row r="55" spans="1:23" s="660" customFormat="1" ht="15.75" thickBot="1">
      <c r="A55" s="706">
        <v>25</v>
      </c>
      <c r="B55" s="707" t="s">
        <v>1517</v>
      </c>
      <c r="C55" s="707" t="s">
        <v>1518</v>
      </c>
      <c r="D55" s="707" t="s">
        <v>1519</v>
      </c>
      <c r="E55" s="707" t="s">
        <v>1520</v>
      </c>
      <c r="F55" s="707" t="s">
        <v>1521</v>
      </c>
      <c r="G55" s="707"/>
      <c r="H55" s="707">
        <v>2008</v>
      </c>
      <c r="I55" s="707"/>
      <c r="J55" s="707" t="s">
        <v>398</v>
      </c>
      <c r="K55" s="707"/>
      <c r="L55" s="707"/>
      <c r="M55" s="707"/>
      <c r="N55" s="707"/>
      <c r="O55" s="707"/>
      <c r="P55" s="708"/>
      <c r="Q55" s="709"/>
      <c r="R55" s="709"/>
      <c r="S55" s="710" t="s">
        <v>2466</v>
      </c>
      <c r="T55" s="710" t="s">
        <v>399</v>
      </c>
      <c r="U55" s="710"/>
      <c r="V55" s="710"/>
      <c r="W55" s="711"/>
    </row>
    <row r="56" ht="15">
      <c r="Q56" s="712">
        <f>SUM(Q5:Q55)</f>
        <v>581300</v>
      </c>
    </row>
  </sheetData>
  <sheetProtection/>
  <mergeCells count="21">
    <mergeCell ref="H1:H3"/>
    <mergeCell ref="I1:I3"/>
    <mergeCell ref="G1:G3"/>
    <mergeCell ref="A1:A3"/>
    <mergeCell ref="B1:B3"/>
    <mergeCell ref="C1:C3"/>
    <mergeCell ref="D1:D3"/>
    <mergeCell ref="E1:E3"/>
    <mergeCell ref="F1:F3"/>
    <mergeCell ref="P1:P3"/>
    <mergeCell ref="N1:N3"/>
    <mergeCell ref="O1:O3"/>
    <mergeCell ref="M1:M3"/>
    <mergeCell ref="L1:L3"/>
    <mergeCell ref="J1:J3"/>
    <mergeCell ref="K1:K3"/>
    <mergeCell ref="Q1:Q3"/>
    <mergeCell ref="R1:R3"/>
    <mergeCell ref="S1:T2"/>
    <mergeCell ref="U1:V2"/>
    <mergeCell ref="W1:W3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53" r:id="rId1"/>
  <headerFooter>
    <oddHeader xml:space="preserve">&amp;LZałącznik nr 9
Wykaz pojazdów </oddHeader>
    <oddFooter>&amp;C&amp;P</oddFooter>
  </headerFooter>
  <rowBreaks count="2" manualBreakCount="2">
    <brk id="21" max="24" man="1"/>
    <brk id="29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zoomScalePageLayoutView="0" workbookViewId="0" topLeftCell="A82">
      <selection activeCell="K34" sqref="K34"/>
    </sheetView>
  </sheetViews>
  <sheetFormatPr defaultColWidth="9.140625" defaultRowHeight="15"/>
  <cols>
    <col min="1" max="1" width="13.140625" style="584" customWidth="1"/>
    <col min="2" max="2" width="11.00390625" style="584" customWidth="1"/>
    <col min="3" max="3" width="12.28125" style="584" customWidth="1"/>
    <col min="4" max="4" width="10.00390625" style="584" customWidth="1"/>
    <col min="5" max="5" width="24.7109375" style="580" customWidth="1"/>
    <col min="6" max="6" width="8.7109375" style="584" customWidth="1"/>
    <col min="7" max="7" width="10.140625" style="584" customWidth="1"/>
    <col min="8" max="8" width="12.57421875" style="587" customWidth="1"/>
    <col min="9" max="9" width="10.00390625" style="584" customWidth="1"/>
    <col min="10" max="10" width="9.421875" style="31" bestFit="1" customWidth="1"/>
    <col min="11" max="11" width="9.140625" style="31" customWidth="1"/>
    <col min="12" max="12" width="25.57421875" style="31" customWidth="1"/>
    <col min="13" max="16384" width="9.140625" style="31" customWidth="1"/>
  </cols>
  <sheetData>
    <row r="1" spans="1:9" ht="39">
      <c r="A1" s="573" t="s">
        <v>301</v>
      </c>
      <c r="B1" s="573" t="s">
        <v>1550</v>
      </c>
      <c r="C1" s="573" t="s">
        <v>295</v>
      </c>
      <c r="D1" s="573" t="s">
        <v>296</v>
      </c>
      <c r="E1" s="574" t="s">
        <v>1273</v>
      </c>
      <c r="F1" s="573" t="s">
        <v>297</v>
      </c>
      <c r="G1" s="573" t="s">
        <v>298</v>
      </c>
      <c r="H1" s="575" t="s">
        <v>1551</v>
      </c>
      <c r="I1" s="573" t="s">
        <v>1552</v>
      </c>
    </row>
    <row r="2" spans="1:9" ht="15">
      <c r="A2" s="576" t="s">
        <v>302</v>
      </c>
      <c r="B2" s="577">
        <v>40233</v>
      </c>
      <c r="C2" s="577">
        <v>40239</v>
      </c>
      <c r="D2" s="574">
        <v>72</v>
      </c>
      <c r="E2" s="574" t="s">
        <v>1266</v>
      </c>
      <c r="F2" s="574">
        <v>2010</v>
      </c>
      <c r="G2" s="574" t="s">
        <v>299</v>
      </c>
      <c r="H2" s="578">
        <v>487</v>
      </c>
      <c r="I2" s="579">
        <v>0</v>
      </c>
    </row>
    <row r="3" spans="1:9" ht="43.5" customHeight="1">
      <c r="A3" s="576" t="s">
        <v>303</v>
      </c>
      <c r="B3" s="577">
        <v>40289</v>
      </c>
      <c r="C3" s="577">
        <v>40289</v>
      </c>
      <c r="D3" s="574">
        <v>72</v>
      </c>
      <c r="E3" s="574" t="s">
        <v>1266</v>
      </c>
      <c r="F3" s="574">
        <v>2010</v>
      </c>
      <c r="G3" s="574" t="s">
        <v>299</v>
      </c>
      <c r="H3" s="578">
        <v>681</v>
      </c>
      <c r="I3" s="579">
        <v>0</v>
      </c>
    </row>
    <row r="4" spans="1:9" ht="36.75" customHeight="1">
      <c r="A4" s="576" t="s">
        <v>304</v>
      </c>
      <c r="B4" s="577">
        <v>40359</v>
      </c>
      <c r="C4" s="577">
        <v>40360</v>
      </c>
      <c r="D4" s="574">
        <v>72</v>
      </c>
      <c r="E4" s="574" t="s">
        <v>1266</v>
      </c>
      <c r="F4" s="574">
        <v>2010</v>
      </c>
      <c r="G4" s="574" t="s">
        <v>299</v>
      </c>
      <c r="H4" s="578">
        <v>217</v>
      </c>
      <c r="I4" s="579">
        <v>0</v>
      </c>
    </row>
    <row r="5" spans="1:9" ht="28.5" customHeight="1">
      <c r="A5" s="576" t="s">
        <v>305</v>
      </c>
      <c r="B5" s="577">
        <v>40746</v>
      </c>
      <c r="C5" s="577">
        <v>40750</v>
      </c>
      <c r="D5" s="574">
        <v>14</v>
      </c>
      <c r="E5" s="580" t="s">
        <v>1268</v>
      </c>
      <c r="F5" s="574">
        <v>2011</v>
      </c>
      <c r="G5" s="574" t="s">
        <v>299</v>
      </c>
      <c r="H5" s="578">
        <v>2900</v>
      </c>
      <c r="I5" s="579">
        <v>0</v>
      </c>
    </row>
    <row r="6" spans="1:9" ht="32.25" customHeight="1">
      <c r="A6" s="576" t="s">
        <v>306</v>
      </c>
      <c r="B6" s="577">
        <v>40746</v>
      </c>
      <c r="C6" s="577">
        <v>40746</v>
      </c>
      <c r="D6" s="574">
        <v>46</v>
      </c>
      <c r="E6" s="574" t="s">
        <v>1267</v>
      </c>
      <c r="F6" s="574">
        <v>2011</v>
      </c>
      <c r="G6" s="574" t="s">
        <v>299</v>
      </c>
      <c r="H6" s="578">
        <v>172.2</v>
      </c>
      <c r="I6" s="579">
        <v>0</v>
      </c>
    </row>
    <row r="7" spans="1:9" ht="29.25" customHeight="1">
      <c r="A7" s="576" t="s">
        <v>307</v>
      </c>
      <c r="B7" s="577">
        <v>40294</v>
      </c>
      <c r="C7" s="577">
        <v>40297</v>
      </c>
      <c r="D7" s="574">
        <v>72</v>
      </c>
      <c r="E7" s="574" t="s">
        <v>1266</v>
      </c>
      <c r="F7" s="574">
        <v>2010</v>
      </c>
      <c r="G7" s="574" t="s">
        <v>299</v>
      </c>
      <c r="H7" s="578">
        <v>550</v>
      </c>
      <c r="I7" s="579">
        <v>0</v>
      </c>
    </row>
    <row r="8" spans="1:9" ht="33.75" customHeight="1">
      <c r="A8" s="576" t="s">
        <v>308</v>
      </c>
      <c r="B8" s="577">
        <v>40179</v>
      </c>
      <c r="C8" s="577">
        <v>40186</v>
      </c>
      <c r="D8" s="574">
        <v>76</v>
      </c>
      <c r="E8" s="574" t="s">
        <v>1269</v>
      </c>
      <c r="F8" s="574">
        <v>2010</v>
      </c>
      <c r="G8" s="574" t="s">
        <v>299</v>
      </c>
      <c r="H8" s="578">
        <v>110.68</v>
      </c>
      <c r="I8" s="579">
        <v>0</v>
      </c>
    </row>
    <row r="9" spans="1:9" ht="24.75" customHeight="1">
      <c r="A9" s="576" t="s">
        <v>309</v>
      </c>
      <c r="B9" s="577">
        <v>40190</v>
      </c>
      <c r="C9" s="577">
        <v>40193</v>
      </c>
      <c r="D9" s="574">
        <v>76</v>
      </c>
      <c r="E9" s="574" t="s">
        <v>1269</v>
      </c>
      <c r="F9" s="574">
        <v>2010</v>
      </c>
      <c r="G9" s="574" t="s">
        <v>299</v>
      </c>
      <c r="H9" s="578">
        <v>169.99</v>
      </c>
      <c r="I9" s="579">
        <v>0</v>
      </c>
    </row>
    <row r="10" spans="1:9" ht="32.25" customHeight="1">
      <c r="A10" s="576" t="s">
        <v>310</v>
      </c>
      <c r="B10" s="577">
        <v>40343</v>
      </c>
      <c r="C10" s="577">
        <v>40345</v>
      </c>
      <c r="D10" s="574">
        <v>76</v>
      </c>
      <c r="E10" s="574" t="s">
        <v>1269</v>
      </c>
      <c r="F10" s="574">
        <v>2010</v>
      </c>
      <c r="G10" s="574" t="s">
        <v>299</v>
      </c>
      <c r="H10" s="578">
        <v>180</v>
      </c>
      <c r="I10" s="579">
        <v>0</v>
      </c>
    </row>
    <row r="11" spans="1:9" ht="30" customHeight="1">
      <c r="A11" s="576" t="s">
        <v>311</v>
      </c>
      <c r="B11" s="577">
        <v>40303</v>
      </c>
      <c r="C11" s="577">
        <v>40399</v>
      </c>
      <c r="D11" s="574">
        <v>76</v>
      </c>
      <c r="E11" s="574" t="s">
        <v>1269</v>
      </c>
      <c r="F11" s="574">
        <v>2010</v>
      </c>
      <c r="G11" s="574" t="s">
        <v>299</v>
      </c>
      <c r="H11" s="578">
        <v>565.9</v>
      </c>
      <c r="I11" s="579">
        <v>0</v>
      </c>
    </row>
    <row r="12" spans="1:9" ht="34.5" customHeight="1">
      <c r="A12" s="576" t="s">
        <v>312</v>
      </c>
      <c r="B12" s="577">
        <v>40304</v>
      </c>
      <c r="C12" s="577">
        <v>40399</v>
      </c>
      <c r="D12" s="574">
        <v>76</v>
      </c>
      <c r="E12" s="574" t="s">
        <v>1269</v>
      </c>
      <c r="F12" s="574">
        <v>2010</v>
      </c>
      <c r="G12" s="574" t="s">
        <v>299</v>
      </c>
      <c r="H12" s="578">
        <v>659.26</v>
      </c>
      <c r="I12" s="579">
        <v>0</v>
      </c>
    </row>
    <row r="13" spans="1:9" ht="15">
      <c r="A13" s="576" t="s">
        <v>313</v>
      </c>
      <c r="B13" s="577">
        <v>40289</v>
      </c>
      <c r="C13" s="577">
        <v>40400</v>
      </c>
      <c r="D13" s="574">
        <v>76</v>
      </c>
      <c r="E13" s="574" t="s">
        <v>1269</v>
      </c>
      <c r="F13" s="574">
        <v>2010</v>
      </c>
      <c r="G13" s="574" t="s">
        <v>299</v>
      </c>
      <c r="H13" s="578">
        <v>413.65</v>
      </c>
      <c r="I13" s="579">
        <v>0</v>
      </c>
    </row>
    <row r="14" spans="1:9" ht="15">
      <c r="A14" s="576" t="s">
        <v>314</v>
      </c>
      <c r="B14" s="577">
        <v>40206</v>
      </c>
      <c r="C14" s="577">
        <v>40434</v>
      </c>
      <c r="D14" s="574">
        <v>74</v>
      </c>
      <c r="E14" s="574" t="s">
        <v>1270</v>
      </c>
      <c r="F14" s="574">
        <v>2010</v>
      </c>
      <c r="G14" s="574" t="s">
        <v>299</v>
      </c>
      <c r="H14" s="578">
        <v>111.43</v>
      </c>
      <c r="I14" s="579">
        <v>0</v>
      </c>
    </row>
    <row r="15" spans="1:9" ht="15">
      <c r="A15" s="576" t="s">
        <v>315</v>
      </c>
      <c r="B15" s="577">
        <v>40447</v>
      </c>
      <c r="C15" s="577">
        <v>40448</v>
      </c>
      <c r="D15" s="574">
        <v>75</v>
      </c>
      <c r="E15" s="574" t="s">
        <v>1272</v>
      </c>
      <c r="F15" s="574">
        <v>2010</v>
      </c>
      <c r="G15" s="574" t="s">
        <v>299</v>
      </c>
      <c r="H15" s="578">
        <v>1873</v>
      </c>
      <c r="I15" s="579">
        <v>0</v>
      </c>
    </row>
    <row r="16" spans="1:9" ht="15">
      <c r="A16" s="576" t="s">
        <v>316</v>
      </c>
      <c r="B16" s="577">
        <v>40438</v>
      </c>
      <c r="C16" s="577">
        <v>40450</v>
      </c>
      <c r="D16" s="574">
        <v>76</v>
      </c>
      <c r="E16" s="574" t="s">
        <v>1269</v>
      </c>
      <c r="F16" s="574">
        <v>2010</v>
      </c>
      <c r="G16" s="574" t="s">
        <v>299</v>
      </c>
      <c r="H16" s="578">
        <v>195</v>
      </c>
      <c r="I16" s="579">
        <v>0</v>
      </c>
    </row>
    <row r="17" spans="1:9" ht="15">
      <c r="A17" s="576" t="s">
        <v>317</v>
      </c>
      <c r="B17" s="577">
        <v>40393</v>
      </c>
      <c r="C17" s="577">
        <v>40514</v>
      </c>
      <c r="D17" s="574">
        <v>76</v>
      </c>
      <c r="E17" s="574" t="s">
        <v>1269</v>
      </c>
      <c r="F17" s="574">
        <v>2010</v>
      </c>
      <c r="G17" s="574" t="s">
        <v>299</v>
      </c>
      <c r="H17" s="578">
        <v>379.8</v>
      </c>
      <c r="I17" s="579">
        <v>0</v>
      </c>
    </row>
    <row r="18" spans="1:9" ht="15">
      <c r="A18" s="576" t="s">
        <v>318</v>
      </c>
      <c r="B18" s="577">
        <v>40393</v>
      </c>
      <c r="C18" s="577">
        <v>40514</v>
      </c>
      <c r="D18" s="574">
        <v>76</v>
      </c>
      <c r="E18" s="574" t="s">
        <v>1269</v>
      </c>
      <c r="F18" s="574">
        <v>2010</v>
      </c>
      <c r="G18" s="574" t="s">
        <v>299</v>
      </c>
      <c r="H18" s="578">
        <v>226.96</v>
      </c>
      <c r="I18" s="579">
        <v>0</v>
      </c>
    </row>
    <row r="19" spans="1:9" ht="15">
      <c r="A19" s="576" t="s">
        <v>319</v>
      </c>
      <c r="B19" s="577">
        <v>40414</v>
      </c>
      <c r="C19" s="577">
        <v>40514</v>
      </c>
      <c r="D19" s="574">
        <v>76</v>
      </c>
      <c r="E19" s="574" t="s">
        <v>1269</v>
      </c>
      <c r="F19" s="574">
        <v>2010</v>
      </c>
      <c r="G19" s="574" t="s">
        <v>299</v>
      </c>
      <c r="H19" s="578">
        <v>379.8</v>
      </c>
      <c r="I19" s="579">
        <v>0</v>
      </c>
    </row>
    <row r="20" spans="1:9" ht="15">
      <c r="A20" s="576" t="s">
        <v>320</v>
      </c>
      <c r="B20" s="577">
        <v>40488</v>
      </c>
      <c r="C20" s="577">
        <v>40546</v>
      </c>
      <c r="D20" s="574">
        <v>76</v>
      </c>
      <c r="E20" s="574" t="s">
        <v>1269</v>
      </c>
      <c r="F20" s="574">
        <v>2011</v>
      </c>
      <c r="G20" s="574" t="s">
        <v>299</v>
      </c>
      <c r="H20" s="578">
        <v>349.13</v>
      </c>
      <c r="I20" s="579">
        <v>0</v>
      </c>
    </row>
    <row r="21" spans="1:9" ht="15">
      <c r="A21" s="576" t="s">
        <v>321</v>
      </c>
      <c r="B21" s="577">
        <v>40495</v>
      </c>
      <c r="C21" s="577">
        <v>40546</v>
      </c>
      <c r="D21" s="574">
        <v>76</v>
      </c>
      <c r="E21" s="574" t="s">
        <v>1269</v>
      </c>
      <c r="F21" s="574">
        <v>2011</v>
      </c>
      <c r="G21" s="574" t="s">
        <v>299</v>
      </c>
      <c r="H21" s="578">
        <v>349.14</v>
      </c>
      <c r="I21" s="579">
        <v>0</v>
      </c>
    </row>
    <row r="22" spans="1:9" ht="15">
      <c r="A22" s="576" t="s">
        <v>1231</v>
      </c>
      <c r="B22" s="577">
        <v>40549</v>
      </c>
      <c r="C22" s="577">
        <v>40603</v>
      </c>
      <c r="D22" s="574">
        <v>72</v>
      </c>
      <c r="E22" s="574" t="s">
        <v>1266</v>
      </c>
      <c r="F22" s="574">
        <v>2011</v>
      </c>
      <c r="G22" s="574" t="s">
        <v>299</v>
      </c>
      <c r="H22" s="578">
        <v>833</v>
      </c>
      <c r="I22" s="579">
        <v>0</v>
      </c>
    </row>
    <row r="23" spans="1:9" ht="15">
      <c r="A23" s="576" t="s">
        <v>1232</v>
      </c>
      <c r="B23" s="577">
        <v>40867</v>
      </c>
      <c r="C23" s="577">
        <v>40885</v>
      </c>
      <c r="D23" s="574">
        <v>72</v>
      </c>
      <c r="E23" s="574" t="s">
        <v>1266</v>
      </c>
      <c r="F23" s="574">
        <v>2011</v>
      </c>
      <c r="G23" s="574" t="s">
        <v>299</v>
      </c>
      <c r="H23" s="578">
        <v>2187.57</v>
      </c>
      <c r="I23" s="579">
        <v>0</v>
      </c>
    </row>
    <row r="24" spans="1:9" ht="38.25" customHeight="1">
      <c r="A24" s="576" t="s">
        <v>1233</v>
      </c>
      <c r="B24" s="577">
        <v>40840</v>
      </c>
      <c r="C24" s="577">
        <v>40885</v>
      </c>
      <c r="D24" s="574">
        <v>72</v>
      </c>
      <c r="E24" s="574" t="s">
        <v>1266</v>
      </c>
      <c r="F24" s="574">
        <v>2011</v>
      </c>
      <c r="G24" s="574" t="s">
        <v>299</v>
      </c>
      <c r="H24" s="651">
        <v>1299.49</v>
      </c>
      <c r="I24" s="579">
        <v>0</v>
      </c>
    </row>
    <row r="25" spans="1:9" ht="34.5" customHeight="1">
      <c r="A25" s="581" t="s">
        <v>1234</v>
      </c>
      <c r="B25" s="577">
        <v>40642</v>
      </c>
      <c r="C25" s="577">
        <v>40645</v>
      </c>
      <c r="D25" s="583">
        <v>72</v>
      </c>
      <c r="E25" s="574" t="s">
        <v>1266</v>
      </c>
      <c r="F25" s="583">
        <v>2011</v>
      </c>
      <c r="G25" s="574" t="s">
        <v>299</v>
      </c>
      <c r="H25" s="578">
        <v>160</v>
      </c>
      <c r="I25" s="579">
        <v>0</v>
      </c>
    </row>
    <row r="26" spans="1:9" ht="25.5" customHeight="1">
      <c r="A26" s="581" t="s">
        <v>1235</v>
      </c>
      <c r="B26" s="577">
        <v>40801</v>
      </c>
      <c r="C26" s="577">
        <v>40802</v>
      </c>
      <c r="D26" s="583">
        <v>72</v>
      </c>
      <c r="E26" s="574" t="s">
        <v>1266</v>
      </c>
      <c r="F26" s="583">
        <v>2011</v>
      </c>
      <c r="G26" s="574" t="s">
        <v>299</v>
      </c>
      <c r="H26" s="651">
        <v>500</v>
      </c>
      <c r="I26" s="579">
        <v>0</v>
      </c>
    </row>
    <row r="27" spans="1:9" ht="24.75" customHeight="1">
      <c r="A27" s="581" t="s">
        <v>1236</v>
      </c>
      <c r="B27" s="577">
        <v>40693</v>
      </c>
      <c r="C27" s="577">
        <v>40703</v>
      </c>
      <c r="D27" s="583">
        <v>72</v>
      </c>
      <c r="E27" s="574" t="s">
        <v>1266</v>
      </c>
      <c r="F27" s="583">
        <v>2011</v>
      </c>
      <c r="G27" s="574" t="s">
        <v>299</v>
      </c>
      <c r="H27" s="714">
        <v>1400</v>
      </c>
      <c r="I27" s="579">
        <v>0</v>
      </c>
    </row>
    <row r="28" spans="1:9" ht="24.75" customHeight="1">
      <c r="A28" s="581" t="s">
        <v>305</v>
      </c>
      <c r="B28" s="577" t="s">
        <v>2412</v>
      </c>
      <c r="C28" s="577" t="s">
        <v>2413</v>
      </c>
      <c r="D28" s="583">
        <v>14</v>
      </c>
      <c r="E28" s="574" t="s">
        <v>1268</v>
      </c>
      <c r="F28" s="583">
        <v>2011</v>
      </c>
      <c r="G28" s="574" t="s">
        <v>299</v>
      </c>
      <c r="H28" s="714">
        <v>2900</v>
      </c>
      <c r="I28" s="579">
        <v>0</v>
      </c>
    </row>
    <row r="29" spans="1:9" ht="15">
      <c r="A29" s="576" t="s">
        <v>306</v>
      </c>
      <c r="B29" s="577">
        <v>40746</v>
      </c>
      <c r="C29" s="577">
        <v>40746</v>
      </c>
      <c r="D29" s="574">
        <v>46</v>
      </c>
      <c r="E29" s="574" t="s">
        <v>1267</v>
      </c>
      <c r="F29" s="574">
        <v>2011</v>
      </c>
      <c r="G29" s="574" t="s">
        <v>299</v>
      </c>
      <c r="H29" s="578">
        <v>172.2</v>
      </c>
      <c r="I29" s="579">
        <v>0</v>
      </c>
    </row>
    <row r="30" spans="1:9" ht="15">
      <c r="A30" s="576" t="s">
        <v>1237</v>
      </c>
      <c r="B30" s="577">
        <v>40633</v>
      </c>
      <c r="C30" s="577">
        <v>40637</v>
      </c>
      <c r="D30" s="574">
        <v>76</v>
      </c>
      <c r="E30" s="574" t="s">
        <v>1269</v>
      </c>
      <c r="F30" s="574">
        <v>2011</v>
      </c>
      <c r="G30" s="574" t="s">
        <v>299</v>
      </c>
      <c r="H30" s="578">
        <v>54.27</v>
      </c>
      <c r="I30" s="579">
        <v>0</v>
      </c>
    </row>
    <row r="31" spans="1:9" ht="15">
      <c r="A31" s="576" t="s">
        <v>1238</v>
      </c>
      <c r="B31" s="577">
        <v>40647</v>
      </c>
      <c r="C31" s="577">
        <v>40653</v>
      </c>
      <c r="D31" s="574">
        <v>76</v>
      </c>
      <c r="E31" s="574" t="s">
        <v>1269</v>
      </c>
      <c r="F31" s="574">
        <v>2011</v>
      </c>
      <c r="G31" s="574" t="s">
        <v>299</v>
      </c>
      <c r="H31" s="578">
        <v>246</v>
      </c>
      <c r="I31" s="579">
        <v>0</v>
      </c>
    </row>
    <row r="32" spans="1:9" ht="15">
      <c r="A32" s="576" t="s">
        <v>1239</v>
      </c>
      <c r="B32" s="577">
        <v>40659</v>
      </c>
      <c r="C32" s="577">
        <v>40659</v>
      </c>
      <c r="D32" s="574">
        <v>76</v>
      </c>
      <c r="E32" s="574" t="s">
        <v>1269</v>
      </c>
      <c r="F32" s="574">
        <v>2011</v>
      </c>
      <c r="G32" s="574" t="s">
        <v>299</v>
      </c>
      <c r="H32" s="578">
        <v>488.31</v>
      </c>
      <c r="I32" s="579">
        <v>0</v>
      </c>
    </row>
    <row r="33" spans="1:9" ht="15">
      <c r="A33" s="576" t="s">
        <v>1240</v>
      </c>
      <c r="B33" s="577">
        <v>40771</v>
      </c>
      <c r="C33" s="577">
        <v>40780</v>
      </c>
      <c r="D33" s="574">
        <v>75</v>
      </c>
      <c r="E33" s="574" t="s">
        <v>1272</v>
      </c>
      <c r="F33" s="574">
        <v>2011</v>
      </c>
      <c r="G33" s="574" t="s">
        <v>299</v>
      </c>
      <c r="H33" s="578">
        <v>576</v>
      </c>
      <c r="I33" s="579">
        <v>0</v>
      </c>
    </row>
    <row r="34" spans="1:9" ht="15">
      <c r="A34" s="576" t="s">
        <v>1241</v>
      </c>
      <c r="B34" s="577">
        <v>40853</v>
      </c>
      <c r="C34" s="577">
        <v>40857</v>
      </c>
      <c r="D34" s="574">
        <v>76</v>
      </c>
      <c r="E34" s="574" t="s">
        <v>1269</v>
      </c>
      <c r="F34" s="574">
        <v>2011</v>
      </c>
      <c r="G34" s="574" t="s">
        <v>299</v>
      </c>
      <c r="H34" s="578">
        <v>250</v>
      </c>
      <c r="I34" s="579">
        <v>0</v>
      </c>
    </row>
    <row r="35" spans="1:9" ht="15">
      <c r="A35" s="576" t="s">
        <v>1242</v>
      </c>
      <c r="B35" s="577">
        <v>40836</v>
      </c>
      <c r="C35" s="577">
        <v>40864</v>
      </c>
      <c r="D35" s="574">
        <v>76</v>
      </c>
      <c r="E35" s="574" t="s">
        <v>1269</v>
      </c>
      <c r="F35" s="574">
        <v>2011</v>
      </c>
      <c r="G35" s="574" t="s">
        <v>299</v>
      </c>
      <c r="H35" s="578">
        <v>1400</v>
      </c>
      <c r="I35" s="579">
        <v>0</v>
      </c>
    </row>
    <row r="36" spans="1:9" ht="15">
      <c r="A36" s="576" t="s">
        <v>1242</v>
      </c>
      <c r="B36" s="577">
        <v>40836</v>
      </c>
      <c r="C36" s="577" t="s">
        <v>2414</v>
      </c>
      <c r="D36" s="574">
        <v>76</v>
      </c>
      <c r="E36" s="574" t="s">
        <v>1269</v>
      </c>
      <c r="F36" s="574">
        <v>2011</v>
      </c>
      <c r="G36" s="574" t="s">
        <v>299</v>
      </c>
      <c r="H36" s="578">
        <v>1400</v>
      </c>
      <c r="I36" s="579">
        <v>0</v>
      </c>
    </row>
    <row r="37" spans="1:9" ht="15">
      <c r="A37" s="576" t="s">
        <v>1243</v>
      </c>
      <c r="B37" s="577">
        <v>40836</v>
      </c>
      <c r="C37" s="577">
        <v>40864</v>
      </c>
      <c r="D37" s="574">
        <v>76</v>
      </c>
      <c r="E37" s="574" t="s">
        <v>1269</v>
      </c>
      <c r="F37" s="574">
        <v>2011</v>
      </c>
      <c r="G37" s="574" t="s">
        <v>299</v>
      </c>
      <c r="H37" s="578">
        <v>800</v>
      </c>
      <c r="I37" s="579">
        <v>0</v>
      </c>
    </row>
    <row r="38" spans="1:9" ht="15">
      <c r="A38" s="576" t="s">
        <v>1244</v>
      </c>
      <c r="B38" s="577">
        <v>40905</v>
      </c>
      <c r="C38" s="577">
        <v>40917</v>
      </c>
      <c r="D38" s="574">
        <v>75</v>
      </c>
      <c r="E38" s="574" t="s">
        <v>1272</v>
      </c>
      <c r="F38" s="574">
        <v>2012</v>
      </c>
      <c r="G38" s="574" t="s">
        <v>299</v>
      </c>
      <c r="H38" s="578">
        <v>861</v>
      </c>
      <c r="I38" s="579">
        <v>0</v>
      </c>
    </row>
    <row r="39" spans="1:9" ht="15">
      <c r="A39" s="576" t="s">
        <v>1245</v>
      </c>
      <c r="B39" s="577">
        <v>40602</v>
      </c>
      <c r="C39" s="577">
        <v>40688</v>
      </c>
      <c r="D39" s="574">
        <v>37</v>
      </c>
      <c r="E39" s="574" t="s">
        <v>1270</v>
      </c>
      <c r="F39" s="574">
        <v>2011</v>
      </c>
      <c r="G39" s="574" t="s">
        <v>299</v>
      </c>
      <c r="H39" s="578">
        <v>472</v>
      </c>
      <c r="I39" s="579">
        <v>0</v>
      </c>
    </row>
    <row r="40" spans="1:9" ht="15">
      <c r="A40" s="576" t="s">
        <v>2415</v>
      </c>
      <c r="B40" s="577" t="s">
        <v>550</v>
      </c>
      <c r="C40" s="577" t="s">
        <v>2408</v>
      </c>
      <c r="D40" s="574">
        <v>37</v>
      </c>
      <c r="E40" s="574" t="s">
        <v>1270</v>
      </c>
      <c r="F40" s="574">
        <v>2011</v>
      </c>
      <c r="G40" s="574" t="s">
        <v>2416</v>
      </c>
      <c r="H40" s="578">
        <v>0</v>
      </c>
      <c r="I40" s="579">
        <v>25000</v>
      </c>
    </row>
    <row r="41" spans="1:9" ht="15">
      <c r="A41" s="581" t="s">
        <v>1246</v>
      </c>
      <c r="B41" s="577">
        <v>41004</v>
      </c>
      <c r="C41" s="577">
        <v>41019</v>
      </c>
      <c r="D41" s="583">
        <v>72</v>
      </c>
      <c r="E41" s="574" t="s">
        <v>1266</v>
      </c>
      <c r="F41" s="583">
        <v>2012</v>
      </c>
      <c r="G41" s="574" t="s">
        <v>299</v>
      </c>
      <c r="H41" s="578">
        <v>246</v>
      </c>
      <c r="I41" s="579">
        <v>0</v>
      </c>
    </row>
    <row r="42" spans="1:9" ht="15">
      <c r="A42" s="581" t="s">
        <v>1247</v>
      </c>
      <c r="B42" s="577">
        <v>41106</v>
      </c>
      <c r="C42" s="582">
        <v>41121</v>
      </c>
      <c r="D42" s="574">
        <v>72</v>
      </c>
      <c r="E42" s="574" t="s">
        <v>1266</v>
      </c>
      <c r="F42" s="583">
        <v>2012</v>
      </c>
      <c r="G42" s="574" t="s">
        <v>299</v>
      </c>
      <c r="H42" s="578">
        <v>4981.5</v>
      </c>
      <c r="I42" s="579">
        <v>0</v>
      </c>
    </row>
    <row r="43" spans="1:10" ht="15">
      <c r="A43" s="576" t="s">
        <v>1248</v>
      </c>
      <c r="B43" s="577">
        <v>40927</v>
      </c>
      <c r="C43" s="577">
        <v>40939</v>
      </c>
      <c r="D43" s="574">
        <v>72</v>
      </c>
      <c r="E43" s="574" t="s">
        <v>1266</v>
      </c>
      <c r="F43" s="574">
        <v>2012</v>
      </c>
      <c r="G43" s="574" t="s">
        <v>299</v>
      </c>
      <c r="H43" s="578">
        <v>12110.91</v>
      </c>
      <c r="I43" s="579">
        <v>0</v>
      </c>
      <c r="J43" s="71" t="s">
        <v>176</v>
      </c>
    </row>
    <row r="44" spans="1:10" ht="15">
      <c r="A44" s="576" t="s">
        <v>1249</v>
      </c>
      <c r="B44" s="577">
        <v>40935</v>
      </c>
      <c r="C44" s="577">
        <v>40939</v>
      </c>
      <c r="D44" s="574">
        <v>72</v>
      </c>
      <c r="E44" s="574" t="s">
        <v>1266</v>
      </c>
      <c r="F44" s="574">
        <v>2012</v>
      </c>
      <c r="G44" s="574" t="s">
        <v>299</v>
      </c>
      <c r="H44" s="578">
        <v>19353.48</v>
      </c>
      <c r="I44" s="579">
        <v>0</v>
      </c>
      <c r="J44" s="71" t="s">
        <v>176</v>
      </c>
    </row>
    <row r="45" spans="1:9" ht="15">
      <c r="A45" s="576" t="s">
        <v>1250</v>
      </c>
      <c r="B45" s="577">
        <v>40952</v>
      </c>
      <c r="C45" s="577">
        <v>40962</v>
      </c>
      <c r="D45" s="574">
        <v>72</v>
      </c>
      <c r="E45" s="574" t="s">
        <v>1266</v>
      </c>
      <c r="F45" s="574">
        <v>2012</v>
      </c>
      <c r="G45" s="574" t="s">
        <v>299</v>
      </c>
      <c r="H45" s="578">
        <v>258</v>
      </c>
      <c r="I45" s="579">
        <v>0</v>
      </c>
    </row>
    <row r="46" spans="1:9" ht="15">
      <c r="A46" s="576" t="s">
        <v>1251</v>
      </c>
      <c r="B46" s="577">
        <v>40962</v>
      </c>
      <c r="C46" s="577">
        <v>40962</v>
      </c>
      <c r="D46" s="574">
        <v>37</v>
      </c>
      <c r="E46" s="574" t="s">
        <v>1270</v>
      </c>
      <c r="F46" s="574">
        <v>2012</v>
      </c>
      <c r="G46" s="574" t="s">
        <v>299</v>
      </c>
      <c r="H46" s="578">
        <v>620</v>
      </c>
      <c r="I46" s="579">
        <v>0</v>
      </c>
    </row>
    <row r="47" spans="1:9" ht="15">
      <c r="A47" s="576" t="s">
        <v>1252</v>
      </c>
      <c r="B47" s="577">
        <v>40996</v>
      </c>
      <c r="C47" s="577">
        <v>41002</v>
      </c>
      <c r="D47" s="574">
        <v>37</v>
      </c>
      <c r="E47" s="574" t="s">
        <v>1270</v>
      </c>
      <c r="F47" s="574">
        <v>2012</v>
      </c>
      <c r="G47" s="574" t="s">
        <v>299</v>
      </c>
      <c r="H47" s="578">
        <v>1500</v>
      </c>
      <c r="I47" s="579">
        <v>0</v>
      </c>
    </row>
    <row r="48" spans="1:9" ht="15">
      <c r="A48" s="576" t="s">
        <v>1253</v>
      </c>
      <c r="B48" s="577">
        <v>41135</v>
      </c>
      <c r="C48" s="577">
        <v>41142</v>
      </c>
      <c r="D48" s="574">
        <v>37</v>
      </c>
      <c r="E48" s="574" t="s">
        <v>1270</v>
      </c>
      <c r="F48" s="574">
        <v>2012</v>
      </c>
      <c r="G48" s="574" t="s">
        <v>299</v>
      </c>
      <c r="H48" s="578">
        <v>1400</v>
      </c>
      <c r="I48" s="579">
        <v>0</v>
      </c>
    </row>
    <row r="49" spans="1:9" ht="15">
      <c r="A49" s="576" t="s">
        <v>2400</v>
      </c>
      <c r="B49" s="577" t="s">
        <v>2401</v>
      </c>
      <c r="C49" s="577" t="s">
        <v>2402</v>
      </c>
      <c r="D49" s="574">
        <v>37</v>
      </c>
      <c r="E49" s="574" t="s">
        <v>1270</v>
      </c>
      <c r="F49" s="574">
        <v>2012</v>
      </c>
      <c r="G49" s="574" t="s">
        <v>299</v>
      </c>
      <c r="H49" s="578">
        <v>487</v>
      </c>
      <c r="I49" s="579">
        <v>0</v>
      </c>
    </row>
    <row r="50" spans="1:9" ht="15">
      <c r="A50" s="576" t="s">
        <v>1254</v>
      </c>
      <c r="B50" s="577">
        <v>40935</v>
      </c>
      <c r="C50" s="577">
        <v>40938</v>
      </c>
      <c r="D50" s="574">
        <v>75</v>
      </c>
      <c r="E50" s="574" t="s">
        <v>1272</v>
      </c>
      <c r="F50" s="574">
        <v>2012</v>
      </c>
      <c r="G50" s="574" t="s">
        <v>299</v>
      </c>
      <c r="H50" s="578">
        <v>1207.86</v>
      </c>
      <c r="I50" s="579">
        <v>0</v>
      </c>
    </row>
    <row r="51" spans="1:9" ht="15">
      <c r="A51" s="576" t="s">
        <v>1255</v>
      </c>
      <c r="B51" s="577">
        <v>40910</v>
      </c>
      <c r="C51" s="577">
        <v>40948</v>
      </c>
      <c r="D51" s="574">
        <v>75</v>
      </c>
      <c r="E51" s="574" t="s">
        <v>1272</v>
      </c>
      <c r="F51" s="574">
        <v>2012</v>
      </c>
      <c r="G51" s="574" t="s">
        <v>299</v>
      </c>
      <c r="H51" s="578">
        <v>800</v>
      </c>
      <c r="I51" s="579">
        <v>0</v>
      </c>
    </row>
    <row r="52" spans="1:9" ht="15">
      <c r="A52" s="576" t="s">
        <v>1256</v>
      </c>
      <c r="B52" s="577">
        <v>40910</v>
      </c>
      <c r="C52" s="577">
        <v>40948</v>
      </c>
      <c r="D52" s="574">
        <v>75</v>
      </c>
      <c r="E52" s="574" t="s">
        <v>1272</v>
      </c>
      <c r="F52" s="574">
        <v>2012</v>
      </c>
      <c r="G52" s="574" t="s">
        <v>299</v>
      </c>
      <c r="H52" s="578">
        <v>800</v>
      </c>
      <c r="I52" s="579">
        <v>0</v>
      </c>
    </row>
    <row r="53" spans="1:9" ht="15">
      <c r="A53" s="576" t="s">
        <v>1257</v>
      </c>
      <c r="B53" s="577">
        <v>40910</v>
      </c>
      <c r="C53" s="577">
        <v>40948</v>
      </c>
      <c r="D53" s="574">
        <v>75</v>
      </c>
      <c r="E53" s="574" t="s">
        <v>1272</v>
      </c>
      <c r="F53" s="574">
        <v>2012</v>
      </c>
      <c r="G53" s="574" t="s">
        <v>299</v>
      </c>
      <c r="H53" s="578">
        <v>800</v>
      </c>
      <c r="I53" s="579">
        <v>0</v>
      </c>
    </row>
    <row r="54" spans="1:9" ht="15">
      <c r="A54" s="576" t="s">
        <v>1258</v>
      </c>
      <c r="B54" s="577">
        <v>40981</v>
      </c>
      <c r="C54" s="577">
        <v>40983</v>
      </c>
      <c r="D54" s="574">
        <v>75</v>
      </c>
      <c r="E54" s="574" t="s">
        <v>1272</v>
      </c>
      <c r="F54" s="574">
        <v>2012</v>
      </c>
      <c r="G54" s="574" t="s">
        <v>299</v>
      </c>
      <c r="H54" s="578">
        <v>3981</v>
      </c>
      <c r="I54" s="579">
        <v>0</v>
      </c>
    </row>
    <row r="55" spans="1:9" ht="15">
      <c r="A55" s="576" t="s">
        <v>1259</v>
      </c>
      <c r="B55" s="577">
        <v>41109</v>
      </c>
      <c r="C55" s="577">
        <v>41110</v>
      </c>
      <c r="D55" s="574">
        <v>72</v>
      </c>
      <c r="E55" s="574" t="s">
        <v>1266</v>
      </c>
      <c r="F55" s="574">
        <v>2012</v>
      </c>
      <c r="G55" s="574" t="s">
        <v>300</v>
      </c>
      <c r="H55" s="578">
        <v>737.2</v>
      </c>
      <c r="I55" s="579">
        <v>0</v>
      </c>
    </row>
    <row r="56" spans="1:9" ht="15">
      <c r="A56" s="576" t="s">
        <v>1260</v>
      </c>
      <c r="B56" s="577">
        <v>41094</v>
      </c>
      <c r="C56" s="577">
        <v>41108</v>
      </c>
      <c r="D56" s="574">
        <v>76</v>
      </c>
      <c r="E56" s="574" t="s">
        <v>1269</v>
      </c>
      <c r="F56" s="574">
        <v>2012</v>
      </c>
      <c r="G56" s="574" t="s">
        <v>299</v>
      </c>
      <c r="H56" s="578">
        <v>1658</v>
      </c>
      <c r="I56" s="579">
        <v>0</v>
      </c>
    </row>
    <row r="57" spans="1:9" ht="15">
      <c r="A57" s="576" t="s">
        <v>1261</v>
      </c>
      <c r="B57" s="577">
        <v>41116</v>
      </c>
      <c r="C57" s="577">
        <v>41121</v>
      </c>
      <c r="D57" s="574">
        <v>76</v>
      </c>
      <c r="E57" s="574" t="s">
        <v>1269</v>
      </c>
      <c r="F57" s="574">
        <v>2012</v>
      </c>
      <c r="G57" s="574" t="s">
        <v>299</v>
      </c>
      <c r="H57" s="578">
        <v>771</v>
      </c>
      <c r="I57" s="579">
        <v>0</v>
      </c>
    </row>
    <row r="58" spans="1:9" ht="15">
      <c r="A58" s="576" t="s">
        <v>1262</v>
      </c>
      <c r="B58" s="577">
        <v>41152</v>
      </c>
      <c r="C58" s="577">
        <v>41159</v>
      </c>
      <c r="D58" s="574">
        <v>73</v>
      </c>
      <c r="E58" s="574" t="s">
        <v>1271</v>
      </c>
      <c r="F58" s="574">
        <v>2012</v>
      </c>
      <c r="G58" s="574" t="s">
        <v>299</v>
      </c>
      <c r="H58" s="578">
        <v>2079</v>
      </c>
      <c r="I58" s="579">
        <v>0</v>
      </c>
    </row>
    <row r="59" spans="1:9" ht="15">
      <c r="A59" s="576" t="s">
        <v>1263</v>
      </c>
      <c r="B59" s="577">
        <v>41155</v>
      </c>
      <c r="C59" s="577">
        <v>41169</v>
      </c>
      <c r="D59" s="574">
        <v>76</v>
      </c>
      <c r="E59" s="574" t="s">
        <v>1269</v>
      </c>
      <c r="F59" s="574">
        <v>2012</v>
      </c>
      <c r="G59" s="574" t="s">
        <v>299</v>
      </c>
      <c r="H59" s="578">
        <v>381</v>
      </c>
      <c r="I59" s="579">
        <v>0</v>
      </c>
    </row>
    <row r="60" spans="1:9" ht="15">
      <c r="A60" s="639" t="s">
        <v>1264</v>
      </c>
      <c r="B60" s="640">
        <v>41155</v>
      </c>
      <c r="C60" s="640">
        <v>41169</v>
      </c>
      <c r="D60" s="641">
        <v>76</v>
      </c>
      <c r="E60" s="641" t="s">
        <v>1269</v>
      </c>
      <c r="F60" s="641">
        <v>2012</v>
      </c>
      <c r="G60" s="641" t="s">
        <v>299</v>
      </c>
      <c r="H60" s="642" t="s">
        <v>1265</v>
      </c>
      <c r="I60" s="579">
        <v>0</v>
      </c>
    </row>
    <row r="61" spans="1:10" ht="15">
      <c r="A61" s="643" t="s">
        <v>2390</v>
      </c>
      <c r="B61" s="644" t="s">
        <v>2391</v>
      </c>
      <c r="C61" s="644" t="s">
        <v>2392</v>
      </c>
      <c r="D61" s="615">
        <v>33</v>
      </c>
      <c r="E61" s="615" t="s">
        <v>2393</v>
      </c>
      <c r="F61" s="615">
        <v>2013</v>
      </c>
      <c r="G61" s="615" t="s">
        <v>299</v>
      </c>
      <c r="H61" s="645">
        <v>22208</v>
      </c>
      <c r="I61" s="579">
        <v>0</v>
      </c>
      <c r="J61" s="648" t="s">
        <v>2410</v>
      </c>
    </row>
    <row r="62" spans="1:9" ht="15">
      <c r="A62" s="643" t="s">
        <v>2394</v>
      </c>
      <c r="B62" s="644" t="s">
        <v>2395</v>
      </c>
      <c r="C62" s="644" t="s">
        <v>2396</v>
      </c>
      <c r="D62" s="615">
        <v>75</v>
      </c>
      <c r="E62" s="615" t="s">
        <v>1272</v>
      </c>
      <c r="F62" s="615">
        <v>2012</v>
      </c>
      <c r="G62" s="615" t="s">
        <v>299</v>
      </c>
      <c r="H62" s="645">
        <v>535</v>
      </c>
      <c r="I62" s="579">
        <v>0</v>
      </c>
    </row>
    <row r="63" spans="1:9" ht="15">
      <c r="A63" s="643" t="s">
        <v>2397</v>
      </c>
      <c r="B63" s="644" t="s">
        <v>2398</v>
      </c>
      <c r="C63" s="644" t="s">
        <v>2399</v>
      </c>
      <c r="D63" s="615">
        <v>73</v>
      </c>
      <c r="E63" s="615" t="s">
        <v>1271</v>
      </c>
      <c r="F63" s="615">
        <v>2012</v>
      </c>
      <c r="G63" s="615" t="s">
        <v>299</v>
      </c>
      <c r="H63" s="645">
        <v>1658.5</v>
      </c>
      <c r="I63" s="579">
        <v>0</v>
      </c>
    </row>
    <row r="64" spans="1:9" ht="15">
      <c r="A64" s="643" t="s">
        <v>2400</v>
      </c>
      <c r="B64" s="644" t="s">
        <v>2401</v>
      </c>
      <c r="C64" s="644" t="s">
        <v>2402</v>
      </c>
      <c r="D64" s="615">
        <v>37</v>
      </c>
      <c r="E64" s="615" t="s">
        <v>1270</v>
      </c>
      <c r="F64" s="615">
        <v>2012</v>
      </c>
      <c r="G64" s="615" t="s">
        <v>299</v>
      </c>
      <c r="H64" s="645">
        <v>487</v>
      </c>
      <c r="I64" s="579">
        <v>0</v>
      </c>
    </row>
    <row r="65" spans="1:9" ht="15">
      <c r="A65" s="643" t="s">
        <v>2403</v>
      </c>
      <c r="B65" s="644" t="s">
        <v>2404</v>
      </c>
      <c r="C65" s="644" t="s">
        <v>2405</v>
      </c>
      <c r="D65" s="615">
        <v>37</v>
      </c>
      <c r="E65" s="615" t="s">
        <v>1270</v>
      </c>
      <c r="F65" s="615">
        <v>2012</v>
      </c>
      <c r="G65" s="615" t="s">
        <v>300</v>
      </c>
      <c r="H65" s="645">
        <v>0</v>
      </c>
      <c r="I65" s="579">
        <v>5000</v>
      </c>
    </row>
    <row r="66" spans="1:10" ht="26.25">
      <c r="A66" s="643" t="s">
        <v>2406</v>
      </c>
      <c r="B66" s="644" t="s">
        <v>2407</v>
      </c>
      <c r="C66" s="644" t="s">
        <v>2408</v>
      </c>
      <c r="D66" s="615">
        <v>74</v>
      </c>
      <c r="E66" s="574" t="s">
        <v>1270</v>
      </c>
      <c r="F66" s="615">
        <v>2012</v>
      </c>
      <c r="G66" s="615" t="s">
        <v>299</v>
      </c>
      <c r="H66" s="645">
        <v>2705</v>
      </c>
      <c r="I66" s="579">
        <v>0</v>
      </c>
      <c r="J66" s="648" t="s">
        <v>2409</v>
      </c>
    </row>
    <row r="67" spans="4:9" ht="15">
      <c r="D67" s="585"/>
      <c r="H67" s="650">
        <f>SUM(H2:H66)</f>
        <v>108736.23</v>
      </c>
      <c r="I67" s="628">
        <f>SUM(I40:I66)</f>
        <v>30000</v>
      </c>
    </row>
    <row r="68" ht="15">
      <c r="D68" s="585"/>
    </row>
    <row r="69" spans="1:9" ht="15">
      <c r="A69" s="31"/>
      <c r="B69" s="31"/>
      <c r="C69" s="31"/>
      <c r="D69" s="31"/>
      <c r="E69" s="588" t="s">
        <v>1277</v>
      </c>
      <c r="F69" s="71" t="s">
        <v>1276</v>
      </c>
      <c r="G69" s="31"/>
      <c r="H69" s="131"/>
      <c r="I69" s="31"/>
    </row>
    <row r="70" spans="1:9" ht="15">
      <c r="A70" s="31"/>
      <c r="B70" s="31"/>
      <c r="C70" s="589">
        <v>2010</v>
      </c>
      <c r="D70" s="69"/>
      <c r="E70" s="139">
        <v>7200.47</v>
      </c>
      <c r="F70" s="31"/>
      <c r="G70" s="31"/>
      <c r="H70" s="131"/>
      <c r="I70" s="31"/>
    </row>
    <row r="71" spans="1:9" ht="15">
      <c r="A71" s="31"/>
      <c r="B71" s="31"/>
      <c r="C71" s="31"/>
      <c r="D71" s="31"/>
      <c r="E71" s="133" t="s">
        <v>1278</v>
      </c>
      <c r="F71" s="31"/>
      <c r="G71" s="31"/>
      <c r="H71" s="131"/>
      <c r="I71" s="31"/>
    </row>
    <row r="72" spans="1:9" ht="15">
      <c r="A72" s="31"/>
      <c r="B72" s="31"/>
      <c r="C72" s="70" t="s">
        <v>1274</v>
      </c>
      <c r="D72" s="69"/>
      <c r="E72" s="132">
        <v>7089.04</v>
      </c>
      <c r="F72" s="31"/>
      <c r="G72" s="31"/>
      <c r="H72" s="131"/>
      <c r="I72" s="31"/>
    </row>
    <row r="73" spans="1:9" ht="15">
      <c r="A73" s="31"/>
      <c r="B73" s="31"/>
      <c r="C73" s="70" t="s">
        <v>1275</v>
      </c>
      <c r="D73" s="69"/>
      <c r="E73" s="132">
        <f>H14</f>
        <v>111.43</v>
      </c>
      <c r="F73" s="31"/>
      <c r="G73" s="31"/>
      <c r="H73" s="131"/>
      <c r="I73" s="31"/>
    </row>
    <row r="74" spans="1:9" ht="15">
      <c r="A74" s="31"/>
      <c r="B74" s="31"/>
      <c r="C74" s="31"/>
      <c r="D74" s="31"/>
      <c r="E74" s="133"/>
      <c r="F74" s="31"/>
      <c r="G74" s="31"/>
      <c r="H74" s="131"/>
      <c r="I74" s="31"/>
    </row>
    <row r="75" spans="1:9" ht="15">
      <c r="A75" s="31"/>
      <c r="B75" s="31"/>
      <c r="C75" s="589">
        <v>2011</v>
      </c>
      <c r="D75" s="69"/>
      <c r="E75" s="132">
        <f>SUM(E77:E79)</f>
        <v>18909.309999999998</v>
      </c>
      <c r="F75" s="31"/>
      <c r="G75" s="31"/>
      <c r="H75" s="131"/>
      <c r="I75" s="131"/>
    </row>
    <row r="76" spans="1:9" ht="15">
      <c r="A76" s="31"/>
      <c r="B76" s="31"/>
      <c r="C76" s="31"/>
      <c r="D76" s="31"/>
      <c r="E76" s="133" t="s">
        <v>1278</v>
      </c>
      <c r="F76" s="31"/>
      <c r="G76" s="31"/>
      <c r="H76" s="131"/>
      <c r="I76" s="31"/>
    </row>
    <row r="77" spans="1:9" ht="15">
      <c r="A77" s="31"/>
      <c r="B77" s="31"/>
      <c r="C77" s="70" t="s">
        <v>1274</v>
      </c>
      <c r="D77" s="69"/>
      <c r="E77" s="132">
        <v>12292.91</v>
      </c>
      <c r="F77" s="31"/>
      <c r="G77" s="31"/>
      <c r="H77" s="131"/>
      <c r="I77" s="31"/>
    </row>
    <row r="78" spans="2:9" ht="15">
      <c r="B78" s="31"/>
      <c r="C78" s="70" t="s">
        <v>1275</v>
      </c>
      <c r="D78" s="69"/>
      <c r="E78" s="132">
        <f>H39</f>
        <v>472</v>
      </c>
      <c r="F78" s="71">
        <f>I40</f>
        <v>25000</v>
      </c>
      <c r="G78" s="31"/>
      <c r="H78" s="131"/>
      <c r="I78" s="31"/>
    </row>
    <row r="79" spans="3:5" ht="15">
      <c r="C79" s="70" t="s">
        <v>1268</v>
      </c>
      <c r="D79" s="69"/>
      <c r="E79" s="590">
        <f>SUM(H5,H6,H28,H29)</f>
        <v>6144.4</v>
      </c>
    </row>
    <row r="80" ht="15">
      <c r="E80" s="591"/>
    </row>
    <row r="81" spans="3:5" ht="15">
      <c r="C81" s="589">
        <v>2012</v>
      </c>
      <c r="D81" s="592"/>
      <c r="E81" s="590">
        <f>SUM(E83:E84)</f>
        <v>60418.45</v>
      </c>
    </row>
    <row r="82" spans="3:5" ht="15">
      <c r="C82" s="31"/>
      <c r="E82" s="591" t="s">
        <v>1278</v>
      </c>
    </row>
    <row r="83" spans="3:14" ht="15">
      <c r="C83" s="70" t="s">
        <v>1274</v>
      </c>
      <c r="D83" s="69"/>
      <c r="E83" s="590">
        <v>53219.45</v>
      </c>
      <c r="F83"/>
      <c r="M83" s="31" t="s">
        <v>911</v>
      </c>
      <c r="N83" s="131">
        <f>SUM(E70,E75,E81)</f>
        <v>86528.23</v>
      </c>
    </row>
    <row r="84" spans="3:6" ht="15">
      <c r="C84" s="70" t="s">
        <v>1275</v>
      </c>
      <c r="D84" s="69"/>
      <c r="E84" s="590">
        <f>SUM(H46,H47,H48,H49,H64,H66)</f>
        <v>7199</v>
      </c>
      <c r="F84" s="396">
        <f>I65</f>
        <v>5000</v>
      </c>
    </row>
    <row r="85" spans="3:5" ht="15">
      <c r="C85" s="399"/>
      <c r="D85" s="399"/>
      <c r="E85" s="646"/>
    </row>
    <row r="86" spans="3:6" ht="15">
      <c r="C86" s="649">
        <v>2013</v>
      </c>
      <c r="D86" s="76"/>
      <c r="E86" s="647">
        <f>H61</f>
        <v>22208</v>
      </c>
      <c r="F86" s="584" t="s">
        <v>2411</v>
      </c>
    </row>
    <row r="87" spans="3:5" ht="15">
      <c r="C87" s="468">
        <v>2013</v>
      </c>
      <c r="E87" s="591"/>
    </row>
    <row r="88" spans="1:12" s="572" customFormat="1" ht="23.25">
      <c r="A88" s="593" t="s">
        <v>2316</v>
      </c>
      <c r="B88" s="593" t="s">
        <v>2317</v>
      </c>
      <c r="C88" s="593" t="s">
        <v>1347</v>
      </c>
      <c r="D88" s="593" t="s">
        <v>1348</v>
      </c>
      <c r="E88" s="593" t="s">
        <v>2318</v>
      </c>
      <c r="F88" s="593" t="s">
        <v>2319</v>
      </c>
      <c r="G88" s="594" t="s">
        <v>2320</v>
      </c>
      <c r="H88" s="594" t="s">
        <v>2321</v>
      </c>
      <c r="I88" s="594" t="s">
        <v>2322</v>
      </c>
      <c r="J88" s="594" t="s">
        <v>2323</v>
      </c>
      <c r="K88" s="593" t="s">
        <v>2324</v>
      </c>
      <c r="L88" s="593" t="s">
        <v>2325</v>
      </c>
    </row>
    <row r="89" spans="1:12" s="166" customFormat="1" ht="37.5" customHeight="1">
      <c r="A89" s="595" t="s">
        <v>2326</v>
      </c>
      <c r="B89" s="595" t="s">
        <v>2327</v>
      </c>
      <c r="C89" s="596">
        <v>41275</v>
      </c>
      <c r="D89" s="596">
        <v>41639</v>
      </c>
      <c r="E89" s="595" t="s">
        <v>2328</v>
      </c>
      <c r="F89" s="596">
        <v>41367</v>
      </c>
      <c r="G89" s="597">
        <v>773.98</v>
      </c>
      <c r="H89" s="597">
        <v>0</v>
      </c>
      <c r="I89" s="597">
        <v>773.98</v>
      </c>
      <c r="J89" s="597">
        <v>0</v>
      </c>
      <c r="K89" s="595" t="s">
        <v>2364</v>
      </c>
      <c r="L89" s="598" t="s">
        <v>2329</v>
      </c>
    </row>
    <row r="90" spans="1:12" s="166" customFormat="1" ht="30.75" customHeight="1">
      <c r="A90" s="595" t="s">
        <v>2363</v>
      </c>
      <c r="B90" s="595" t="s">
        <v>2327</v>
      </c>
      <c r="C90" s="596">
        <v>41275</v>
      </c>
      <c r="D90" s="596">
        <v>41639</v>
      </c>
      <c r="E90" s="595" t="s">
        <v>2328</v>
      </c>
      <c r="F90" s="596">
        <v>41422</v>
      </c>
      <c r="G90" s="597">
        <v>2310.61</v>
      </c>
      <c r="H90" s="597">
        <v>0</v>
      </c>
      <c r="I90" s="597">
        <v>0</v>
      </c>
      <c r="J90" s="597">
        <v>2310.61</v>
      </c>
      <c r="K90" s="595" t="s">
        <v>2364</v>
      </c>
      <c r="L90" s="598" t="s">
        <v>2330</v>
      </c>
    </row>
    <row r="91" spans="1:12" s="166" customFormat="1" ht="42.75" customHeight="1">
      <c r="A91" s="595" t="s">
        <v>2363</v>
      </c>
      <c r="B91" s="595" t="s">
        <v>2327</v>
      </c>
      <c r="C91" s="596">
        <v>41275</v>
      </c>
      <c r="D91" s="596">
        <v>41639</v>
      </c>
      <c r="E91" s="595" t="s">
        <v>2331</v>
      </c>
      <c r="F91" s="596">
        <v>41317</v>
      </c>
      <c r="G91" s="597">
        <v>5500</v>
      </c>
      <c r="H91" s="597">
        <v>0</v>
      </c>
      <c r="I91" s="597">
        <v>0</v>
      </c>
      <c r="J91" s="597">
        <v>5500</v>
      </c>
      <c r="K91" s="595" t="s">
        <v>2331</v>
      </c>
      <c r="L91" s="598" t="s">
        <v>2332</v>
      </c>
    </row>
    <row r="92" spans="1:12" s="166" customFormat="1" ht="40.5" customHeight="1">
      <c r="A92" s="595" t="s">
        <v>2363</v>
      </c>
      <c r="B92" s="595" t="s">
        <v>2327</v>
      </c>
      <c r="C92" s="596">
        <v>41275</v>
      </c>
      <c r="D92" s="596">
        <v>41639</v>
      </c>
      <c r="E92" s="595" t="s">
        <v>2331</v>
      </c>
      <c r="F92" s="596">
        <v>41381</v>
      </c>
      <c r="G92" s="597">
        <v>4500</v>
      </c>
      <c r="H92" s="597">
        <v>0</v>
      </c>
      <c r="I92" s="597">
        <v>4500</v>
      </c>
      <c r="J92" s="597">
        <v>0</v>
      </c>
      <c r="K92" s="595" t="s">
        <v>2331</v>
      </c>
      <c r="L92" s="598" t="s">
        <v>2333</v>
      </c>
    </row>
    <row r="93" spans="1:12" s="166" customFormat="1" ht="39.75" customHeight="1">
      <c r="A93" s="595" t="s">
        <v>2363</v>
      </c>
      <c r="B93" s="595" t="s">
        <v>2327</v>
      </c>
      <c r="C93" s="596">
        <v>41275</v>
      </c>
      <c r="D93" s="596">
        <v>41639</v>
      </c>
      <c r="E93" s="595" t="s">
        <v>2334</v>
      </c>
      <c r="F93" s="596">
        <v>41500</v>
      </c>
      <c r="G93" s="597">
        <v>600</v>
      </c>
      <c r="H93" s="597">
        <v>600</v>
      </c>
      <c r="I93" s="597">
        <v>0</v>
      </c>
      <c r="J93" s="597">
        <v>0</v>
      </c>
      <c r="K93" s="595" t="s">
        <v>2335</v>
      </c>
      <c r="L93" s="598" t="s">
        <v>2336</v>
      </c>
    </row>
    <row r="94" spans="1:12" s="166" customFormat="1" ht="36" customHeight="1">
      <c r="A94" s="595" t="s">
        <v>2363</v>
      </c>
      <c r="B94" s="595" t="s">
        <v>2327</v>
      </c>
      <c r="C94" s="596">
        <v>41275</v>
      </c>
      <c r="D94" s="596">
        <v>41639</v>
      </c>
      <c r="E94" s="595" t="s">
        <v>2328</v>
      </c>
      <c r="F94" s="596">
        <v>41489</v>
      </c>
      <c r="G94" s="597">
        <v>1127.48</v>
      </c>
      <c r="H94" s="597">
        <v>1127.48</v>
      </c>
      <c r="I94" s="597">
        <v>0</v>
      </c>
      <c r="J94" s="597">
        <v>0</v>
      </c>
      <c r="K94" s="595" t="s">
        <v>2328</v>
      </c>
      <c r="L94" s="598" t="s">
        <v>2337</v>
      </c>
    </row>
    <row r="95" spans="1:12" s="166" customFormat="1" ht="39.75" customHeight="1">
      <c r="A95" s="595" t="s">
        <v>2363</v>
      </c>
      <c r="B95" s="595" t="s">
        <v>2327</v>
      </c>
      <c r="C95" s="596">
        <v>41275</v>
      </c>
      <c r="D95" s="596">
        <v>41639</v>
      </c>
      <c r="E95" s="595" t="s">
        <v>2328</v>
      </c>
      <c r="F95" s="596">
        <v>41547</v>
      </c>
      <c r="G95" s="597">
        <v>1259.63</v>
      </c>
      <c r="H95" s="597">
        <v>0</v>
      </c>
      <c r="I95" s="597">
        <v>0</v>
      </c>
      <c r="J95" s="597">
        <v>1259.63</v>
      </c>
      <c r="K95" s="595" t="s">
        <v>2328</v>
      </c>
      <c r="L95" s="598" t="s">
        <v>2338</v>
      </c>
    </row>
    <row r="96" spans="1:12" s="166" customFormat="1" ht="40.5" customHeight="1">
      <c r="A96" s="595" t="s">
        <v>2363</v>
      </c>
      <c r="B96" s="595" t="s">
        <v>2327</v>
      </c>
      <c r="C96" s="596">
        <v>41275</v>
      </c>
      <c r="D96" s="596">
        <v>41639</v>
      </c>
      <c r="E96" s="595" t="s">
        <v>2331</v>
      </c>
      <c r="F96" s="596">
        <v>41346</v>
      </c>
      <c r="G96" s="597">
        <v>5500</v>
      </c>
      <c r="H96" s="597">
        <v>0</v>
      </c>
      <c r="I96" s="597">
        <v>0</v>
      </c>
      <c r="J96" s="597">
        <v>5500</v>
      </c>
      <c r="K96" s="595" t="s">
        <v>2331</v>
      </c>
      <c r="L96" s="598" t="s">
        <v>2339</v>
      </c>
    </row>
    <row r="97" spans="1:12" s="166" customFormat="1" ht="15">
      <c r="A97" s="595" t="s">
        <v>2340</v>
      </c>
      <c r="B97" s="595" t="s">
        <v>2341</v>
      </c>
      <c r="C97" s="596">
        <v>41275</v>
      </c>
      <c r="D97" s="596">
        <v>41639</v>
      </c>
      <c r="E97" s="595" t="s">
        <v>2334</v>
      </c>
      <c r="F97" s="596">
        <v>41403</v>
      </c>
      <c r="G97" s="597">
        <v>852.14</v>
      </c>
      <c r="H97" s="597">
        <v>0</v>
      </c>
      <c r="I97" s="597">
        <v>852.14</v>
      </c>
      <c r="J97" s="597">
        <v>0</v>
      </c>
      <c r="K97" s="595" t="s">
        <v>2342</v>
      </c>
      <c r="L97" s="598" t="s">
        <v>2343</v>
      </c>
    </row>
    <row r="98" spans="1:12" s="166" customFormat="1" ht="15">
      <c r="A98" s="595" t="s">
        <v>2326</v>
      </c>
      <c r="B98" s="595" t="s">
        <v>2344</v>
      </c>
      <c r="C98" s="596">
        <v>41275</v>
      </c>
      <c r="D98" s="596">
        <v>41639</v>
      </c>
      <c r="E98" s="595" t="s">
        <v>2334</v>
      </c>
      <c r="F98" s="596">
        <v>41541</v>
      </c>
      <c r="G98" s="597">
        <v>271.66</v>
      </c>
      <c r="H98" s="597">
        <v>0</v>
      </c>
      <c r="I98" s="597">
        <v>271.66</v>
      </c>
      <c r="J98" s="597">
        <v>0</v>
      </c>
      <c r="K98" s="595" t="s">
        <v>2343</v>
      </c>
      <c r="L98" s="598" t="s">
        <v>2345</v>
      </c>
    </row>
    <row r="99" spans="1:12" s="166" customFormat="1" ht="23.25">
      <c r="A99" s="595" t="s">
        <v>2326</v>
      </c>
      <c r="B99" s="595" t="s">
        <v>2344</v>
      </c>
      <c r="C99" s="596">
        <v>41275</v>
      </c>
      <c r="D99" s="596">
        <v>41639</v>
      </c>
      <c r="E99" s="595" t="s">
        <v>2334</v>
      </c>
      <c r="F99" s="596">
        <v>41557</v>
      </c>
      <c r="G99" s="597">
        <v>1500</v>
      </c>
      <c r="H99" s="597">
        <v>0</v>
      </c>
      <c r="I99" s="597">
        <v>0</v>
      </c>
      <c r="J99" s="597">
        <v>1500</v>
      </c>
      <c r="K99" s="595" t="s">
        <v>2343</v>
      </c>
      <c r="L99" s="598" t="s">
        <v>2346</v>
      </c>
    </row>
    <row r="100" spans="1:12" s="166" customFormat="1" ht="15">
      <c r="A100" s="595" t="s">
        <v>2347</v>
      </c>
      <c r="B100" s="595" t="s">
        <v>2341</v>
      </c>
      <c r="C100" s="596">
        <v>41275</v>
      </c>
      <c r="D100" s="596">
        <v>41639</v>
      </c>
      <c r="E100" s="595" t="s">
        <v>2348</v>
      </c>
      <c r="F100" s="596">
        <v>41315</v>
      </c>
      <c r="G100" s="597">
        <v>3183.72</v>
      </c>
      <c r="H100" s="597">
        <v>0</v>
      </c>
      <c r="I100" s="597">
        <v>3183.72</v>
      </c>
      <c r="J100" s="597">
        <v>0</v>
      </c>
      <c r="K100" s="595"/>
      <c r="L100" s="598" t="s">
        <v>2349</v>
      </c>
    </row>
    <row r="101" spans="1:12" s="166" customFormat="1" ht="15">
      <c r="A101" s="595" t="s">
        <v>2326</v>
      </c>
      <c r="B101" s="595" t="s">
        <v>2341</v>
      </c>
      <c r="C101" s="596">
        <v>41275</v>
      </c>
      <c r="D101" s="596">
        <v>41639</v>
      </c>
      <c r="E101" s="595" t="s">
        <v>2348</v>
      </c>
      <c r="F101" s="596">
        <v>41380</v>
      </c>
      <c r="G101" s="597">
        <v>8296.49</v>
      </c>
      <c r="H101" s="597">
        <v>0</v>
      </c>
      <c r="I101" s="597">
        <v>8296.49</v>
      </c>
      <c r="J101" s="597">
        <v>0</v>
      </c>
      <c r="K101" s="595"/>
      <c r="L101" s="598" t="s">
        <v>2350</v>
      </c>
    </row>
    <row r="102" spans="1:12" s="166" customFormat="1" ht="15">
      <c r="A102" s="595" t="s">
        <v>2326</v>
      </c>
      <c r="B102" s="595" t="s">
        <v>2341</v>
      </c>
      <c r="C102" s="596">
        <v>41275</v>
      </c>
      <c r="D102" s="596">
        <v>41639</v>
      </c>
      <c r="E102" s="595" t="s">
        <v>2348</v>
      </c>
      <c r="F102" s="596">
        <v>41400</v>
      </c>
      <c r="G102" s="597">
        <v>3070.17</v>
      </c>
      <c r="H102" s="597">
        <v>0</v>
      </c>
      <c r="I102" s="597">
        <v>3070.17</v>
      </c>
      <c r="J102" s="597">
        <v>0</v>
      </c>
      <c r="K102" s="595"/>
      <c r="L102" s="598" t="s">
        <v>2351</v>
      </c>
    </row>
    <row r="103" spans="1:12" s="166" customFormat="1" ht="15">
      <c r="A103" s="595" t="s">
        <v>2326</v>
      </c>
      <c r="B103" s="595" t="s">
        <v>2341</v>
      </c>
      <c r="C103" s="596">
        <v>41275</v>
      </c>
      <c r="D103" s="596">
        <v>41639</v>
      </c>
      <c r="E103" s="595" t="s">
        <v>2334</v>
      </c>
      <c r="F103" s="596">
        <v>41400</v>
      </c>
      <c r="G103" s="597">
        <v>1247.22</v>
      </c>
      <c r="H103" s="597">
        <v>0</v>
      </c>
      <c r="I103" s="597">
        <v>1247.22</v>
      </c>
      <c r="J103" s="597">
        <v>0</v>
      </c>
      <c r="K103" s="595" t="s">
        <v>2352</v>
      </c>
      <c r="L103" s="598" t="s">
        <v>2343</v>
      </c>
    </row>
    <row r="104" spans="1:12" s="166" customFormat="1" ht="42" customHeight="1">
      <c r="A104" s="595" t="s">
        <v>2326</v>
      </c>
      <c r="B104" s="595" t="s">
        <v>2341</v>
      </c>
      <c r="C104" s="596">
        <v>41275</v>
      </c>
      <c r="D104" s="596">
        <v>41639</v>
      </c>
      <c r="E104" s="595" t="s">
        <v>2334</v>
      </c>
      <c r="F104" s="596">
        <v>41472</v>
      </c>
      <c r="G104" s="597">
        <v>437.23</v>
      </c>
      <c r="H104" s="597">
        <v>0</v>
      </c>
      <c r="I104" s="597">
        <v>437.23</v>
      </c>
      <c r="J104" s="597">
        <v>0</v>
      </c>
      <c r="K104" s="595" t="s">
        <v>2353</v>
      </c>
      <c r="L104" s="598" t="s">
        <v>2354</v>
      </c>
    </row>
    <row r="105" spans="1:12" s="166" customFormat="1" ht="33.75" customHeight="1">
      <c r="A105" s="595" t="s">
        <v>2326</v>
      </c>
      <c r="B105" s="595" t="s">
        <v>2341</v>
      </c>
      <c r="C105" s="596">
        <v>41275</v>
      </c>
      <c r="D105" s="596">
        <v>41639</v>
      </c>
      <c r="E105" s="595" t="s">
        <v>2334</v>
      </c>
      <c r="F105" s="596">
        <v>41471</v>
      </c>
      <c r="G105" s="597">
        <v>384.02</v>
      </c>
      <c r="H105" s="597">
        <v>0</v>
      </c>
      <c r="I105" s="597">
        <v>384.02</v>
      </c>
      <c r="J105" s="597">
        <v>0</v>
      </c>
      <c r="K105" s="595" t="s">
        <v>2353</v>
      </c>
      <c r="L105" s="598" t="s">
        <v>2355</v>
      </c>
    </row>
    <row r="106" spans="1:12" s="166" customFormat="1" ht="33.75" customHeight="1">
      <c r="A106" s="595" t="s">
        <v>2326</v>
      </c>
      <c r="B106" s="595" t="s">
        <v>2341</v>
      </c>
      <c r="C106" s="596">
        <v>41275</v>
      </c>
      <c r="D106" s="596">
        <v>41639</v>
      </c>
      <c r="E106" s="595" t="s">
        <v>2334</v>
      </c>
      <c r="F106" s="596">
        <v>41557</v>
      </c>
      <c r="G106" s="597">
        <v>3000</v>
      </c>
      <c r="H106" s="597">
        <v>0</v>
      </c>
      <c r="I106" s="597">
        <v>0</v>
      </c>
      <c r="J106" s="597">
        <v>3000</v>
      </c>
      <c r="K106" s="595" t="s">
        <v>2356</v>
      </c>
      <c r="L106" s="598" t="s">
        <v>2357</v>
      </c>
    </row>
    <row r="107" spans="1:12" s="166" customFormat="1" ht="15">
      <c r="A107" s="595" t="s">
        <v>2358</v>
      </c>
      <c r="B107" s="595" t="s">
        <v>2359</v>
      </c>
      <c r="C107" s="596">
        <v>41275</v>
      </c>
      <c r="D107" s="596">
        <v>41639</v>
      </c>
      <c r="E107" s="595" t="s">
        <v>2334</v>
      </c>
      <c r="F107" s="596">
        <v>41433</v>
      </c>
      <c r="G107" s="597">
        <v>1204</v>
      </c>
      <c r="H107" s="597">
        <v>0</v>
      </c>
      <c r="I107" s="597">
        <v>1204</v>
      </c>
      <c r="J107" s="597">
        <v>0</v>
      </c>
      <c r="K107" s="595" t="s">
        <v>2360</v>
      </c>
      <c r="L107" s="598" t="s">
        <v>2361</v>
      </c>
    </row>
    <row r="108" spans="1:12" s="166" customFormat="1" ht="15">
      <c r="A108" s="599"/>
      <c r="B108" s="599"/>
      <c r="C108" s="599"/>
      <c r="D108" s="599"/>
      <c r="E108" s="599"/>
      <c r="F108" s="599"/>
      <c r="G108" s="600">
        <v>45018.35</v>
      </c>
      <c r="H108" s="600">
        <v>1727.48</v>
      </c>
      <c r="I108" s="601">
        <v>24220.63</v>
      </c>
      <c r="J108" s="601">
        <v>19070.24</v>
      </c>
      <c r="K108" s="599"/>
      <c r="L108" s="602"/>
    </row>
    <row r="109" spans="7:12" s="166" customFormat="1" ht="15">
      <c r="G109" s="571"/>
      <c r="H109" s="571"/>
      <c r="I109" s="571"/>
      <c r="J109" s="571"/>
      <c r="L109" s="572"/>
    </row>
    <row r="110" spans="1:12" s="166" customFormat="1" ht="15">
      <c r="A110" s="603" t="s">
        <v>2362</v>
      </c>
      <c r="G110" s="571"/>
      <c r="H110" s="571"/>
      <c r="I110" s="571"/>
      <c r="J110" s="571"/>
      <c r="L110" s="572"/>
    </row>
  </sheetData>
  <sheetProtection/>
  <autoFilter ref="A1:I67"/>
  <printOptions/>
  <pageMargins left="0.35433070866141736" right="0.2362204724409449" top="0.7480314960629921" bottom="0.37" header="0.31496062992125984" footer="0.31496062992125984"/>
  <pageSetup horizontalDpi="600" verticalDpi="600" orientation="landscape" paperSize="9" scale="71" r:id="rId1"/>
  <headerFooter>
    <oddHeader xml:space="preserve">&amp;LZałącznik nr  10
Szkodowość w 2010- IX 2012r. </oddHeader>
  </headerFooter>
  <rowBreaks count="2" manualBreakCount="2">
    <brk id="67" max="11" man="1"/>
    <brk id="8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1"/>
  <sheetViews>
    <sheetView view="pageBreakPreview" zoomScaleSheetLayoutView="100" zoomScalePageLayoutView="0" workbookViewId="0" topLeftCell="A7">
      <selection activeCell="E25" sqref="E25"/>
    </sheetView>
  </sheetViews>
  <sheetFormatPr defaultColWidth="9.140625" defaultRowHeight="15"/>
  <cols>
    <col min="1" max="1" width="5.28125" style="4" customWidth="1"/>
    <col min="2" max="2" width="42.7109375" style="10" customWidth="1"/>
    <col min="3" max="3" width="18.28125" style="11" customWidth="1"/>
    <col min="4" max="4" width="13.00390625" style="10" customWidth="1"/>
    <col min="5" max="5" width="28.28125" style="16" customWidth="1"/>
    <col min="6" max="6" width="28.28125" style="16" hidden="1" customWidth="1"/>
    <col min="7" max="7" width="18.28125" style="13" customWidth="1"/>
    <col min="8" max="8" width="14.8515625" style="13" customWidth="1"/>
    <col min="9" max="16384" width="9.140625" style="7" customWidth="1"/>
  </cols>
  <sheetData>
    <row r="1" spans="1:8" s="3" customFormat="1" ht="38.25">
      <c r="A1" s="717" t="s">
        <v>1583</v>
      </c>
      <c r="B1" s="2" t="s">
        <v>1569</v>
      </c>
      <c r="C1" s="8" t="s">
        <v>1584</v>
      </c>
      <c r="D1" s="2" t="s">
        <v>1585</v>
      </c>
      <c r="E1" s="14" t="s">
        <v>544</v>
      </c>
      <c r="F1" s="14"/>
      <c r="G1" s="80" t="s">
        <v>1582</v>
      </c>
      <c r="H1" s="17" t="s">
        <v>1588</v>
      </c>
    </row>
    <row r="2" spans="1:8" s="3" customFormat="1" ht="15.75">
      <c r="A2" s="717">
        <v>1</v>
      </c>
      <c r="B2" s="716" t="s">
        <v>1193</v>
      </c>
      <c r="C2" s="8" t="s">
        <v>1615</v>
      </c>
      <c r="D2" s="81" t="s">
        <v>1616</v>
      </c>
      <c r="E2" s="14" t="s">
        <v>1600</v>
      </c>
      <c r="F2" s="15"/>
      <c r="G2" s="82" t="s">
        <v>748</v>
      </c>
      <c r="H2" s="2"/>
    </row>
    <row r="3" spans="1:8" s="3" customFormat="1" ht="15" customHeight="1">
      <c r="A3" s="719"/>
      <c r="B3" s="716" t="s">
        <v>1194</v>
      </c>
      <c r="C3" s="8"/>
      <c r="D3" s="1"/>
      <c r="E3" s="14" t="s">
        <v>764</v>
      </c>
      <c r="F3" s="14"/>
      <c r="G3" s="2"/>
      <c r="H3" s="2"/>
    </row>
    <row r="4" spans="1:8" s="3" customFormat="1" ht="15" customHeight="1">
      <c r="A4" s="719"/>
      <c r="B4" s="716" t="s">
        <v>2473</v>
      </c>
      <c r="C4" s="8" t="s">
        <v>2474</v>
      </c>
      <c r="D4" s="1">
        <v>510743456</v>
      </c>
      <c r="E4" s="14"/>
      <c r="F4" s="14"/>
      <c r="G4" s="2"/>
      <c r="H4" s="2"/>
    </row>
    <row r="5" spans="1:8" s="3" customFormat="1" ht="15" customHeight="1">
      <c r="A5" s="720"/>
      <c r="B5" s="716" t="s">
        <v>2475</v>
      </c>
      <c r="C5" s="8"/>
      <c r="D5" s="1"/>
      <c r="E5" s="14" t="s">
        <v>2380</v>
      </c>
      <c r="F5" s="14"/>
      <c r="G5" s="2"/>
      <c r="H5" s="2"/>
    </row>
    <row r="6" spans="1:8" s="140" customFormat="1" ht="31.5">
      <c r="A6" s="718">
        <v>2</v>
      </c>
      <c r="B6" s="1" t="s">
        <v>1553</v>
      </c>
      <c r="C6" s="159" t="s">
        <v>1598</v>
      </c>
      <c r="D6" s="81" t="s">
        <v>1599</v>
      </c>
      <c r="E6" s="14" t="s">
        <v>1936</v>
      </c>
      <c r="F6" s="14" t="s">
        <v>1523</v>
      </c>
      <c r="G6" s="2">
        <v>90</v>
      </c>
      <c r="H6" s="2"/>
    </row>
    <row r="7" spans="1:8" s="140" customFormat="1" ht="31.5">
      <c r="A7" s="83">
        <v>3</v>
      </c>
      <c r="B7" s="1" t="s">
        <v>0</v>
      </c>
      <c r="C7" s="8" t="s">
        <v>1594</v>
      </c>
      <c r="D7" s="1">
        <v>519600818</v>
      </c>
      <c r="E7" s="14" t="s">
        <v>1595</v>
      </c>
      <c r="F7" s="15"/>
      <c r="G7" s="160" t="s">
        <v>835</v>
      </c>
      <c r="H7" s="2"/>
    </row>
    <row r="8" spans="1:8" s="140" customFormat="1" ht="15.75">
      <c r="A8" s="28">
        <v>4</v>
      </c>
      <c r="B8" s="1" t="s">
        <v>1554</v>
      </c>
      <c r="C8" s="8" t="s">
        <v>1591</v>
      </c>
      <c r="D8" s="1">
        <v>510927707</v>
      </c>
      <c r="E8" s="14" t="s">
        <v>1592</v>
      </c>
      <c r="F8" s="14"/>
      <c r="G8" s="2">
        <v>24</v>
      </c>
      <c r="H8" s="2"/>
    </row>
    <row r="9" spans="1:8" s="140" customFormat="1" ht="31.5">
      <c r="A9" s="28">
        <v>5</v>
      </c>
      <c r="B9" s="1" t="s">
        <v>1555</v>
      </c>
      <c r="C9" s="8" t="s">
        <v>1605</v>
      </c>
      <c r="D9" s="1">
        <v>280284569</v>
      </c>
      <c r="E9" s="14" t="s">
        <v>763</v>
      </c>
      <c r="F9" s="14"/>
      <c r="G9" s="2">
        <v>16</v>
      </c>
      <c r="H9" s="2"/>
    </row>
    <row r="10" spans="1:8" s="3" customFormat="1" ht="15.75">
      <c r="A10" s="28">
        <v>6</v>
      </c>
      <c r="B10" s="1" t="s">
        <v>1556</v>
      </c>
      <c r="C10" s="8" t="s">
        <v>1601</v>
      </c>
      <c r="D10" s="1">
        <v>510529740</v>
      </c>
      <c r="E10" s="14" t="s">
        <v>1600</v>
      </c>
      <c r="F10" s="14"/>
      <c r="G10" s="2">
        <v>9</v>
      </c>
      <c r="H10" s="2"/>
    </row>
    <row r="11" spans="1:8" s="3" customFormat="1" ht="15.75">
      <c r="A11" s="28">
        <v>7</v>
      </c>
      <c r="B11" s="1" t="s">
        <v>2476</v>
      </c>
      <c r="C11" s="8" t="s">
        <v>2478</v>
      </c>
      <c r="D11" s="1">
        <v>510889711</v>
      </c>
      <c r="E11" s="14" t="s">
        <v>2477</v>
      </c>
      <c r="F11" s="14"/>
      <c r="G11" s="2"/>
      <c r="H11" s="2"/>
    </row>
    <row r="12" spans="1:8" s="140" customFormat="1" ht="31.5">
      <c r="A12" s="28">
        <v>8</v>
      </c>
      <c r="B12" s="1" t="s">
        <v>1557</v>
      </c>
      <c r="C12" s="8" t="s">
        <v>1596</v>
      </c>
      <c r="D12" s="1">
        <v>510359960</v>
      </c>
      <c r="E12" s="14" t="s">
        <v>1600</v>
      </c>
      <c r="F12" s="14"/>
      <c r="G12" s="2">
        <v>13</v>
      </c>
      <c r="H12" s="2"/>
    </row>
    <row r="13" spans="1:8" s="140" customFormat="1" ht="15.75">
      <c r="A13" s="28">
        <v>9</v>
      </c>
      <c r="B13" s="83" t="s">
        <v>1558</v>
      </c>
      <c r="C13" s="84" t="s">
        <v>1596</v>
      </c>
      <c r="D13" s="83">
        <v>510891731</v>
      </c>
      <c r="E13" s="79" t="s">
        <v>1757</v>
      </c>
      <c r="F13" s="79"/>
      <c r="G13" s="12">
        <v>53</v>
      </c>
      <c r="H13" s="12">
        <v>409</v>
      </c>
    </row>
    <row r="14" spans="1:8" s="140" customFormat="1" ht="15.75">
      <c r="A14" s="28">
        <v>10</v>
      </c>
      <c r="B14" s="83" t="s">
        <v>1559</v>
      </c>
      <c r="C14" s="84" t="s">
        <v>1596</v>
      </c>
      <c r="D14" s="83">
        <v>510889869</v>
      </c>
      <c r="E14" s="79" t="s">
        <v>1597</v>
      </c>
      <c r="F14" s="79"/>
      <c r="G14" s="12">
        <v>78</v>
      </c>
      <c r="H14" s="12">
        <v>390</v>
      </c>
    </row>
    <row r="15" spans="1:8" s="140" customFormat="1" ht="15.75">
      <c r="A15" s="28">
        <v>11</v>
      </c>
      <c r="B15" s="83" t="s">
        <v>1560</v>
      </c>
      <c r="C15" s="84" t="s">
        <v>1596</v>
      </c>
      <c r="D15" s="161" t="s">
        <v>1203</v>
      </c>
      <c r="E15" s="79" t="s">
        <v>1204</v>
      </c>
      <c r="F15" s="79"/>
      <c r="G15" s="12">
        <v>71</v>
      </c>
      <c r="H15" s="12">
        <v>593</v>
      </c>
    </row>
    <row r="16" spans="1:8" s="140" customFormat="1" ht="15.75">
      <c r="A16" s="28">
        <v>12</v>
      </c>
      <c r="B16" s="83" t="s">
        <v>1561</v>
      </c>
      <c r="C16" s="84" t="s">
        <v>1596</v>
      </c>
      <c r="D16" s="161" t="s">
        <v>1602</v>
      </c>
      <c r="E16" s="79" t="s">
        <v>1603</v>
      </c>
      <c r="F16" s="79"/>
      <c r="G16" s="12">
        <v>87</v>
      </c>
      <c r="H16" s="12">
        <v>768</v>
      </c>
    </row>
    <row r="17" spans="1:8" s="140" customFormat="1" ht="15.75">
      <c r="A17" s="28">
        <v>13</v>
      </c>
      <c r="B17" s="83" t="s">
        <v>1562</v>
      </c>
      <c r="C17" s="84" t="s">
        <v>1596</v>
      </c>
      <c r="D17" s="161" t="s">
        <v>1613</v>
      </c>
      <c r="E17" s="79" t="s">
        <v>1614</v>
      </c>
      <c r="F17" s="79"/>
      <c r="G17" s="12">
        <v>65</v>
      </c>
      <c r="H17" s="12">
        <v>632</v>
      </c>
    </row>
    <row r="18" spans="1:8" s="140" customFormat="1" ht="15.75">
      <c r="A18" s="28">
        <v>14</v>
      </c>
      <c r="B18" s="83" t="s">
        <v>1563</v>
      </c>
      <c r="C18" s="84" t="s">
        <v>1610</v>
      </c>
      <c r="D18" s="83">
        <v>511405218</v>
      </c>
      <c r="E18" s="79" t="s">
        <v>1611</v>
      </c>
      <c r="F18" s="79"/>
      <c r="G18" s="12">
        <v>56</v>
      </c>
      <c r="H18" s="12">
        <v>232</v>
      </c>
    </row>
    <row r="19" spans="1:8" s="140" customFormat="1" ht="15.75">
      <c r="A19" s="28">
        <v>15</v>
      </c>
      <c r="B19" s="83" t="s">
        <v>1564</v>
      </c>
      <c r="C19" s="84" t="s">
        <v>1586</v>
      </c>
      <c r="D19" s="83">
        <v>511405247</v>
      </c>
      <c r="E19" s="79" t="s">
        <v>1612</v>
      </c>
      <c r="F19" s="79"/>
      <c r="G19" s="12">
        <v>26</v>
      </c>
      <c r="H19" s="12">
        <v>174</v>
      </c>
    </row>
    <row r="20" spans="1:8" s="3" customFormat="1" ht="15.75">
      <c r="A20" s="28">
        <v>16</v>
      </c>
      <c r="B20" s="83" t="s">
        <v>1565</v>
      </c>
      <c r="C20" s="84" t="s">
        <v>751</v>
      </c>
      <c r="D20" s="83">
        <v>511405260</v>
      </c>
      <c r="E20" s="79" t="s">
        <v>752</v>
      </c>
      <c r="F20" s="79"/>
      <c r="G20" s="12">
        <v>25</v>
      </c>
      <c r="H20" s="12">
        <v>143</v>
      </c>
    </row>
    <row r="21" spans="1:8" s="3" customFormat="1" ht="15.75">
      <c r="A21" s="28">
        <v>17</v>
      </c>
      <c r="B21" s="83" t="s">
        <v>1566</v>
      </c>
      <c r="C21" s="84" t="s">
        <v>1586</v>
      </c>
      <c r="D21" s="83">
        <v>511405276</v>
      </c>
      <c r="E21" s="79" t="s">
        <v>1587</v>
      </c>
      <c r="F21" s="79"/>
      <c r="G21" s="12">
        <v>22</v>
      </c>
      <c r="H21" s="12">
        <v>125</v>
      </c>
    </row>
    <row r="22" spans="1:8" s="140" customFormat="1" ht="15.75">
      <c r="A22" s="28">
        <v>18</v>
      </c>
      <c r="B22" s="162" t="s">
        <v>1567</v>
      </c>
      <c r="C22" s="163" t="s">
        <v>1586</v>
      </c>
      <c r="D22" s="162">
        <v>511405282</v>
      </c>
      <c r="E22" s="164" t="s">
        <v>1227</v>
      </c>
      <c r="F22" s="164"/>
      <c r="G22" s="165">
        <v>40</v>
      </c>
      <c r="H22" s="165">
        <v>268</v>
      </c>
    </row>
    <row r="23" spans="1:8" s="140" customFormat="1" ht="31.5">
      <c r="A23" s="28">
        <v>19</v>
      </c>
      <c r="B23" s="1" t="s">
        <v>1568</v>
      </c>
      <c r="C23" s="8" t="s">
        <v>1604</v>
      </c>
      <c r="D23" s="1">
        <v>510277178</v>
      </c>
      <c r="E23" s="14" t="s">
        <v>235</v>
      </c>
      <c r="F23" s="14"/>
      <c r="G23" s="2">
        <v>73</v>
      </c>
      <c r="H23" s="2"/>
    </row>
    <row r="24" spans="2:8" ht="15.75">
      <c r="B24" s="166"/>
      <c r="C24" s="9"/>
      <c r="D24" s="5"/>
      <c r="E24" s="15"/>
      <c r="F24" s="15"/>
      <c r="G24" s="2">
        <f>SUM(G2:G23)</f>
        <v>748</v>
      </c>
      <c r="H24" s="2">
        <f>SUM(H2:H23)</f>
        <v>3734</v>
      </c>
    </row>
    <row r="25" ht="15.75">
      <c r="B25" s="10" t="s">
        <v>1575</v>
      </c>
    </row>
    <row r="26" ht="15.75">
      <c r="C26" s="167" t="s">
        <v>402</v>
      </c>
    </row>
    <row r="27" ht="16.5" thickBot="1"/>
    <row r="28" spans="1:6" ht="16.5" thickBot="1">
      <c r="A28" s="168" t="s">
        <v>403</v>
      </c>
      <c r="B28" s="169" t="s">
        <v>404</v>
      </c>
      <c r="C28" s="169" t="s">
        <v>405</v>
      </c>
      <c r="D28" s="7"/>
      <c r="E28" s="7"/>
      <c r="F28" s="7"/>
    </row>
    <row r="29" spans="1:6" ht="16.5" thickBot="1">
      <c r="A29" s="170" t="s">
        <v>406</v>
      </c>
      <c r="B29" s="171" t="s">
        <v>407</v>
      </c>
      <c r="C29" s="171" t="s">
        <v>408</v>
      </c>
      <c r="D29" s="7"/>
      <c r="E29" s="7"/>
      <c r="F29" s="7"/>
    </row>
    <row r="30" spans="1:6" ht="16.5" thickBot="1">
      <c r="A30" s="170" t="s">
        <v>409</v>
      </c>
      <c r="B30" s="171" t="s">
        <v>407</v>
      </c>
      <c r="C30" s="171" t="s">
        <v>410</v>
      </c>
      <c r="D30" s="7"/>
      <c r="E30" s="7"/>
      <c r="F30" s="7"/>
    </row>
    <row r="31" spans="1:6" ht="30.75" thickBot="1">
      <c r="A31" s="170" t="s">
        <v>411</v>
      </c>
      <c r="B31" s="171" t="s">
        <v>407</v>
      </c>
      <c r="C31" s="171" t="s">
        <v>412</v>
      </c>
      <c r="D31" s="7"/>
      <c r="E31" s="7"/>
      <c r="F31" s="7"/>
    </row>
    <row r="34" ht="15.75">
      <c r="C34" s="167" t="s">
        <v>413</v>
      </c>
    </row>
    <row r="35" spans="1:5" ht="15.75">
      <c r="A35" s="172"/>
      <c r="D35" s="7"/>
      <c r="E35" s="7"/>
    </row>
    <row r="36" spans="1:5" ht="15.75">
      <c r="A36" s="172" t="s">
        <v>2281</v>
      </c>
      <c r="B36" s="166"/>
      <c r="D36" s="7"/>
      <c r="E36" s="7"/>
    </row>
    <row r="37" spans="1:5" ht="15.75">
      <c r="A37" s="172" t="s">
        <v>2282</v>
      </c>
      <c r="B37" s="166"/>
      <c r="D37" s="7"/>
      <c r="E37" s="7"/>
    </row>
    <row r="38" spans="1:5" ht="15.75">
      <c r="A38" s="172" t="s">
        <v>2283</v>
      </c>
      <c r="B38" s="166"/>
      <c r="D38" s="7"/>
      <c r="E38" s="7"/>
    </row>
    <row r="39" spans="1:5" ht="15.75">
      <c r="A39" s="172" t="s">
        <v>2284</v>
      </c>
      <c r="B39" s="166"/>
      <c r="D39" s="7"/>
      <c r="E39" s="7"/>
    </row>
    <row r="40" spans="1:5" ht="15.75">
      <c r="A40" s="172" t="s">
        <v>2285</v>
      </c>
      <c r="B40" s="166"/>
      <c r="D40" s="7"/>
      <c r="E40" s="7"/>
    </row>
    <row r="41" spans="1:5" ht="15.75">
      <c r="A41" s="172" t="s">
        <v>2286</v>
      </c>
      <c r="B41" s="166"/>
      <c r="D41" s="7"/>
      <c r="E41" s="7"/>
    </row>
    <row r="42" spans="1:5" ht="15.75">
      <c r="A42" s="172" t="s">
        <v>2287</v>
      </c>
      <c r="B42" s="166"/>
      <c r="D42" s="7"/>
      <c r="E42" s="7"/>
    </row>
    <row r="43" spans="1:5" ht="15.75">
      <c r="A43" s="172" t="s">
        <v>2288</v>
      </c>
      <c r="B43" s="166"/>
      <c r="D43" s="7"/>
      <c r="E43" s="7"/>
    </row>
    <row r="44" spans="1:5" ht="15.75">
      <c r="A44" s="172" t="s">
        <v>2289</v>
      </c>
      <c r="B44" s="166"/>
      <c r="D44" s="7"/>
      <c r="E44" s="7"/>
    </row>
    <row r="45" spans="1:5" ht="15.75">
      <c r="A45" s="172" t="s">
        <v>2290</v>
      </c>
      <c r="B45" s="166"/>
      <c r="D45" s="7"/>
      <c r="E45" s="7"/>
    </row>
    <row r="46" spans="1:5" ht="15.75">
      <c r="A46" s="172" t="s">
        <v>2291</v>
      </c>
      <c r="B46" s="166"/>
      <c r="D46" s="7"/>
      <c r="E46" s="7"/>
    </row>
    <row r="47" spans="1:5" ht="15.75">
      <c r="A47" s="172" t="s">
        <v>2292</v>
      </c>
      <c r="B47" s="166"/>
      <c r="D47" s="7"/>
      <c r="E47" s="7"/>
    </row>
    <row r="48" spans="1:5" ht="15.75">
      <c r="A48" s="172" t="s">
        <v>2293</v>
      </c>
      <c r="B48" s="166"/>
      <c r="D48" s="7"/>
      <c r="E48" s="7"/>
    </row>
    <row r="49" spans="1:5" ht="15.75">
      <c r="A49" s="172" t="s">
        <v>2294</v>
      </c>
      <c r="B49" s="166"/>
      <c r="D49" s="7"/>
      <c r="E49" s="7"/>
    </row>
    <row r="50" spans="1:5" ht="15.75">
      <c r="A50" s="172" t="s">
        <v>2295</v>
      </c>
      <c r="B50" s="166"/>
      <c r="D50" s="7"/>
      <c r="E50" s="7"/>
    </row>
    <row r="51" spans="1:5" ht="15.75">
      <c r="A51" s="172" t="s">
        <v>2296</v>
      </c>
      <c r="B51" s="166"/>
      <c r="D51" s="7"/>
      <c r="E51" s="7"/>
    </row>
    <row r="52" spans="1:5" ht="15.75">
      <c r="A52" s="172" t="s">
        <v>2297</v>
      </c>
      <c r="B52" s="166"/>
      <c r="D52" s="7"/>
      <c r="E52" s="7"/>
    </row>
    <row r="53" spans="1:4" ht="15.75">
      <c r="A53" s="172" t="s">
        <v>2298</v>
      </c>
      <c r="B53" s="166"/>
      <c r="D53" s="173"/>
    </row>
    <row r="54" ht="15.75">
      <c r="A54" s="172" t="s">
        <v>2299</v>
      </c>
    </row>
    <row r="55" ht="15.75">
      <c r="A55" s="172" t="s">
        <v>2300</v>
      </c>
    </row>
    <row r="56" spans="1:3" ht="15.75">
      <c r="A56" s="174"/>
      <c r="C56" s="7"/>
    </row>
    <row r="57" ht="15.75">
      <c r="A57" s="172"/>
    </row>
    <row r="58" spans="1:5" ht="18.75" thickBot="1">
      <c r="A58" s="166"/>
      <c r="B58" s="166"/>
      <c r="C58" s="175" t="s">
        <v>414</v>
      </c>
      <c r="D58" s="7"/>
      <c r="E58" s="7"/>
    </row>
    <row r="59" spans="1:5" ht="17.25" thickBot="1" thickTop="1">
      <c r="A59" s="141" t="s">
        <v>924</v>
      </c>
      <c r="B59" s="142" t="s">
        <v>1974</v>
      </c>
      <c r="D59" s="7"/>
      <c r="E59" s="7"/>
    </row>
    <row r="60" spans="1:5" ht="16.5" thickBot="1">
      <c r="A60" s="143" t="s">
        <v>925</v>
      </c>
      <c r="B60" s="144" t="s">
        <v>416</v>
      </c>
      <c r="D60" s="7"/>
      <c r="E60" s="7"/>
    </row>
    <row r="61" spans="1:5" ht="16.5" thickBot="1">
      <c r="A61" s="143" t="s">
        <v>926</v>
      </c>
      <c r="B61" s="144" t="s">
        <v>1975</v>
      </c>
      <c r="D61" s="7"/>
      <c r="E61" s="7"/>
    </row>
    <row r="62" spans="1:5" ht="16.5" thickBot="1">
      <c r="A62" s="143" t="s">
        <v>927</v>
      </c>
      <c r="B62" s="144" t="s">
        <v>418</v>
      </c>
      <c r="D62" s="7"/>
      <c r="E62" s="7"/>
    </row>
    <row r="63" spans="1:5" ht="16.5" thickBot="1">
      <c r="A63" s="143" t="s">
        <v>962</v>
      </c>
      <c r="B63" s="144" t="s">
        <v>419</v>
      </c>
      <c r="D63" s="7"/>
      <c r="E63" s="7"/>
    </row>
    <row r="64" spans="1:5" ht="16.5" thickBot="1">
      <c r="A64" s="143" t="s">
        <v>963</v>
      </c>
      <c r="B64" s="144" t="s">
        <v>420</v>
      </c>
      <c r="D64" s="7"/>
      <c r="E64" s="7"/>
    </row>
    <row r="65" spans="1:5" ht="16.5" thickBot="1">
      <c r="A65" s="143" t="s">
        <v>964</v>
      </c>
      <c r="B65" s="144" t="s">
        <v>421</v>
      </c>
      <c r="D65" s="7"/>
      <c r="E65" s="7"/>
    </row>
    <row r="66" spans="1:5" ht="16.5" thickBot="1">
      <c r="A66" s="143" t="s">
        <v>965</v>
      </c>
      <c r="B66" s="144" t="s">
        <v>422</v>
      </c>
      <c r="D66" s="7"/>
      <c r="E66" s="7"/>
    </row>
    <row r="67" spans="1:5" ht="16.5" thickBot="1">
      <c r="A67" s="143" t="s">
        <v>966</v>
      </c>
      <c r="B67" s="144" t="s">
        <v>423</v>
      </c>
      <c r="D67" s="7"/>
      <c r="E67" s="7"/>
    </row>
    <row r="68" spans="1:5" ht="16.5" thickBot="1">
      <c r="A68" s="143" t="s">
        <v>967</v>
      </c>
      <c r="B68" s="144" t="s">
        <v>424</v>
      </c>
      <c r="D68" s="7"/>
      <c r="E68" s="7"/>
    </row>
    <row r="69" spans="1:5" ht="16.5" thickBot="1">
      <c r="A69" s="143" t="s">
        <v>968</v>
      </c>
      <c r="B69" s="144" t="s">
        <v>425</v>
      </c>
      <c r="D69" s="7"/>
      <c r="E69" s="7"/>
    </row>
    <row r="70" spans="1:5" ht="16.5" thickBot="1">
      <c r="A70" s="143" t="s">
        <v>969</v>
      </c>
      <c r="B70" s="144" t="s">
        <v>426</v>
      </c>
      <c r="D70" s="7"/>
      <c r="E70" s="7"/>
    </row>
    <row r="71" spans="1:5" ht="16.5" thickBot="1">
      <c r="A71" s="143" t="s">
        <v>970</v>
      </c>
      <c r="B71" s="144" t="s">
        <v>427</v>
      </c>
      <c r="D71" s="7"/>
      <c r="E71" s="7"/>
    </row>
    <row r="72" spans="1:5" ht="16.5" thickBot="1">
      <c r="A72" s="143" t="s">
        <v>971</v>
      </c>
      <c r="B72" s="144" t="s">
        <v>428</v>
      </c>
      <c r="D72" s="7"/>
      <c r="E72" s="7"/>
    </row>
    <row r="73" spans="1:5" ht="16.5" thickBot="1">
      <c r="A73" s="143" t="s">
        <v>972</v>
      </c>
      <c r="B73" s="144" t="s">
        <v>921</v>
      </c>
      <c r="D73" s="7"/>
      <c r="E73" s="7"/>
    </row>
    <row r="74" spans="1:5" ht="16.5" thickBot="1">
      <c r="A74" s="143" t="s">
        <v>973</v>
      </c>
      <c r="B74" s="144" t="s">
        <v>429</v>
      </c>
      <c r="D74" s="7"/>
      <c r="E74" s="7"/>
    </row>
    <row r="75" spans="1:5" ht="16.5" thickBot="1">
      <c r="A75" s="143" t="s">
        <v>974</v>
      </c>
      <c r="B75" s="144" t="s">
        <v>430</v>
      </c>
      <c r="D75" s="7"/>
      <c r="E75" s="7"/>
    </row>
    <row r="76" spans="1:5" ht="16.5" thickBot="1">
      <c r="A76" s="143" t="s">
        <v>975</v>
      </c>
      <c r="B76" s="144" t="s">
        <v>431</v>
      </c>
      <c r="D76" s="7"/>
      <c r="E76" s="7"/>
    </row>
    <row r="77" spans="1:5" ht="16.5" thickBot="1">
      <c r="A77" s="143" t="s">
        <v>976</v>
      </c>
      <c r="B77" s="144" t="s">
        <v>432</v>
      </c>
      <c r="D77" s="7"/>
      <c r="E77" s="7"/>
    </row>
    <row r="78" spans="1:5" ht="16.5" thickBot="1">
      <c r="A78" s="143" t="s">
        <v>977</v>
      </c>
      <c r="B78" s="144" t="s">
        <v>433</v>
      </c>
      <c r="D78" s="7"/>
      <c r="E78" s="7"/>
    </row>
    <row r="79" spans="1:5" ht="16.5" thickBot="1">
      <c r="A79" s="143" t="s">
        <v>978</v>
      </c>
      <c r="B79" s="144" t="s">
        <v>434</v>
      </c>
      <c r="D79" s="7"/>
      <c r="E79" s="7"/>
    </row>
    <row r="80" spans="1:5" ht="16.5" thickBot="1">
      <c r="A80" s="143" t="s">
        <v>979</v>
      </c>
      <c r="B80" s="144" t="s">
        <v>435</v>
      </c>
      <c r="D80" s="7"/>
      <c r="E80" s="7"/>
    </row>
    <row r="81" spans="1:5" ht="16.5" thickBot="1">
      <c r="A81" s="143" t="s">
        <v>980</v>
      </c>
      <c r="B81" s="144" t="s">
        <v>436</v>
      </c>
      <c r="D81" s="7"/>
      <c r="E81" s="7"/>
    </row>
    <row r="82" spans="1:5" ht="16.5" thickBot="1">
      <c r="A82" s="143" t="s">
        <v>981</v>
      </c>
      <c r="B82" s="144" t="s">
        <v>437</v>
      </c>
      <c r="D82" s="7"/>
      <c r="E82" s="7"/>
    </row>
    <row r="83" spans="1:5" ht="16.5" thickBot="1">
      <c r="A83" s="143" t="s">
        <v>982</v>
      </c>
      <c r="B83" s="144" t="s">
        <v>438</v>
      </c>
      <c r="D83" s="7"/>
      <c r="E83" s="7"/>
    </row>
    <row r="84" spans="1:5" ht="16.5" thickBot="1">
      <c r="A84" s="143" t="s">
        <v>983</v>
      </c>
      <c r="B84" s="144" t="s">
        <v>922</v>
      </c>
      <c r="D84" s="7"/>
      <c r="E84" s="7"/>
    </row>
    <row r="85" spans="1:5" ht="16.5" thickBot="1">
      <c r="A85" s="143" t="s">
        <v>984</v>
      </c>
      <c r="B85" s="144" t="s">
        <v>439</v>
      </c>
      <c r="D85" s="7"/>
      <c r="E85" s="7"/>
    </row>
    <row r="86" spans="1:5" ht="24.75" thickBot="1">
      <c r="A86" s="143" t="s">
        <v>985</v>
      </c>
      <c r="B86" s="144" t="s">
        <v>923</v>
      </c>
      <c r="D86" s="7"/>
      <c r="E86" s="7"/>
    </row>
    <row r="87" spans="1:5" ht="16.5" thickBot="1">
      <c r="A87" s="143" t="s">
        <v>986</v>
      </c>
      <c r="B87" s="144" t="s">
        <v>440</v>
      </c>
      <c r="D87" s="7"/>
      <c r="E87" s="7"/>
    </row>
    <row r="88" spans="1:5" ht="16.5" thickBot="1">
      <c r="A88" s="143" t="s">
        <v>987</v>
      </c>
      <c r="B88" s="144" t="s">
        <v>441</v>
      </c>
      <c r="D88" s="7"/>
      <c r="E88" s="7"/>
    </row>
    <row r="89" spans="1:5" ht="16.5" thickBot="1">
      <c r="A89" s="143" t="s">
        <v>988</v>
      </c>
      <c r="B89" s="144" t="s">
        <v>442</v>
      </c>
      <c r="D89" s="7"/>
      <c r="E89" s="7"/>
    </row>
    <row r="90" spans="1:5" ht="16.5" thickBot="1">
      <c r="A90" s="143" t="s">
        <v>989</v>
      </c>
      <c r="B90" s="144" t="s">
        <v>443</v>
      </c>
      <c r="D90" s="7"/>
      <c r="E90" s="7"/>
    </row>
    <row r="91" spans="1:5" ht="16.5" thickBot="1">
      <c r="A91" s="143" t="s">
        <v>990</v>
      </c>
      <c r="B91" s="144" t="s">
        <v>444</v>
      </c>
      <c r="D91" s="7"/>
      <c r="E91" s="7"/>
    </row>
    <row r="92" spans="1:5" ht="16.5" thickBot="1">
      <c r="A92" s="143" t="s">
        <v>991</v>
      </c>
      <c r="B92" s="144" t="s">
        <v>445</v>
      </c>
      <c r="D92" s="7"/>
      <c r="E92" s="7"/>
    </row>
    <row r="93" spans="1:5" ht="16.5" thickBot="1">
      <c r="A93" s="143" t="s">
        <v>992</v>
      </c>
      <c r="B93" s="144" t="s">
        <v>446</v>
      </c>
      <c r="D93" s="7"/>
      <c r="E93" s="7"/>
    </row>
    <row r="94" spans="1:5" ht="16.5" thickBot="1">
      <c r="A94" s="143" t="s">
        <v>993</v>
      </c>
      <c r="B94" s="144" t="s">
        <v>447</v>
      </c>
      <c r="D94" s="7"/>
      <c r="E94" s="7"/>
    </row>
    <row r="95" spans="1:5" ht="16.5" thickBot="1">
      <c r="A95" s="143" t="s">
        <v>994</v>
      </c>
      <c r="B95" s="144" t="s">
        <v>448</v>
      </c>
      <c r="D95" s="7"/>
      <c r="E95" s="7"/>
    </row>
    <row r="96" spans="1:5" ht="16.5" thickBot="1">
      <c r="A96" s="143" t="s">
        <v>995</v>
      </c>
      <c r="B96" s="144" t="s">
        <v>449</v>
      </c>
      <c r="D96" s="7"/>
      <c r="E96" s="7"/>
    </row>
    <row r="97" spans="1:5" ht="16.5" thickBot="1">
      <c r="A97" s="143" t="s">
        <v>996</v>
      </c>
      <c r="B97" s="144" t="s">
        <v>450</v>
      </c>
      <c r="D97" s="7"/>
      <c r="E97" s="7"/>
    </row>
    <row r="98" spans="1:5" ht="16.5" thickBot="1">
      <c r="A98" s="143" t="s">
        <v>1014</v>
      </c>
      <c r="B98" s="144" t="s">
        <v>451</v>
      </c>
      <c r="D98" s="7"/>
      <c r="E98" s="7"/>
    </row>
    <row r="99" spans="1:5" ht="16.5" thickBot="1">
      <c r="A99" s="143" t="s">
        <v>1015</v>
      </c>
      <c r="B99" s="144" t="s">
        <v>452</v>
      </c>
      <c r="D99" s="7"/>
      <c r="E99" s="7"/>
    </row>
    <row r="100" spans="1:5" ht="16.5" thickBot="1">
      <c r="A100" s="143" t="s">
        <v>1016</v>
      </c>
      <c r="B100" s="144" t="s">
        <v>453</v>
      </c>
      <c r="D100" s="7"/>
      <c r="E100" s="7"/>
    </row>
    <row r="101" spans="1:5" ht="16.5" thickBot="1">
      <c r="A101" s="143" t="s">
        <v>1017</v>
      </c>
      <c r="B101" s="144" t="s">
        <v>454</v>
      </c>
      <c r="D101" s="7"/>
      <c r="E101" s="7"/>
    </row>
    <row r="102" spans="1:5" ht="24.75" thickBot="1">
      <c r="A102" s="143" t="s">
        <v>1018</v>
      </c>
      <c r="B102" s="144" t="s">
        <v>997</v>
      </c>
      <c r="D102" s="7"/>
      <c r="E102" s="7"/>
    </row>
    <row r="103" spans="1:5" ht="16.5" thickBot="1">
      <c r="A103" s="143" t="s">
        <v>1019</v>
      </c>
      <c r="B103" s="144" t="s">
        <v>455</v>
      </c>
      <c r="D103" s="7"/>
      <c r="E103" s="7"/>
    </row>
    <row r="104" spans="1:5" ht="16.5" thickBot="1">
      <c r="A104" s="143" t="s">
        <v>1020</v>
      </c>
      <c r="B104" s="144" t="s">
        <v>456</v>
      </c>
      <c r="D104" s="7"/>
      <c r="E104" s="7"/>
    </row>
    <row r="105" spans="1:5" ht="16.5" thickBot="1">
      <c r="A105" s="143" t="s">
        <v>1021</v>
      </c>
      <c r="B105" s="144" t="s">
        <v>1976</v>
      </c>
      <c r="D105" s="7"/>
      <c r="E105" s="7"/>
    </row>
    <row r="106" spans="1:5" ht="16.5" thickBot="1">
      <c r="A106" s="143" t="s">
        <v>1022</v>
      </c>
      <c r="B106" s="144" t="s">
        <v>458</v>
      </c>
      <c r="D106" s="7"/>
      <c r="E106" s="7"/>
    </row>
    <row r="107" spans="1:5" ht="16.5" thickBot="1">
      <c r="A107" s="143" t="s">
        <v>1023</v>
      </c>
      <c r="B107" s="144" t="s">
        <v>459</v>
      </c>
      <c r="D107" s="7"/>
      <c r="E107" s="7"/>
    </row>
    <row r="108" spans="1:5" ht="16.5" thickBot="1">
      <c r="A108" s="143" t="s">
        <v>1024</v>
      </c>
      <c r="B108" s="144" t="s">
        <v>460</v>
      </c>
      <c r="D108" s="7"/>
      <c r="E108" s="7"/>
    </row>
    <row r="109" spans="1:5" ht="16.5" thickBot="1">
      <c r="A109" s="143" t="s">
        <v>1025</v>
      </c>
      <c r="B109" s="144" t="s">
        <v>461</v>
      </c>
      <c r="D109" s="7"/>
      <c r="E109" s="7"/>
    </row>
    <row r="110" spans="1:5" ht="16.5" thickBot="1">
      <c r="A110" s="143" t="s">
        <v>1026</v>
      </c>
      <c r="B110" s="144" t="s">
        <v>462</v>
      </c>
      <c r="D110" s="7"/>
      <c r="E110" s="7"/>
    </row>
    <row r="111" spans="1:5" ht="16.5" thickBot="1">
      <c r="A111" s="143" t="s">
        <v>1027</v>
      </c>
      <c r="B111" s="144" t="s">
        <v>463</v>
      </c>
      <c r="D111" s="7"/>
      <c r="E111" s="7"/>
    </row>
    <row r="112" spans="1:5" ht="16.5" thickBot="1">
      <c r="A112" s="143" t="s">
        <v>1028</v>
      </c>
      <c r="B112" s="144" t="s">
        <v>464</v>
      </c>
      <c r="D112" s="7"/>
      <c r="E112" s="7"/>
    </row>
    <row r="113" spans="1:5" ht="16.5" thickBot="1">
      <c r="A113" s="143" t="s">
        <v>1029</v>
      </c>
      <c r="B113" s="144" t="s">
        <v>465</v>
      </c>
      <c r="D113" s="7"/>
      <c r="E113" s="7"/>
    </row>
    <row r="114" spans="1:5" ht="16.5" thickBot="1">
      <c r="A114" s="143" t="s">
        <v>1030</v>
      </c>
      <c r="B114" s="144" t="s">
        <v>466</v>
      </c>
      <c r="D114" s="7"/>
      <c r="E114" s="7"/>
    </row>
    <row r="115" spans="1:5" ht="16.5" thickBot="1">
      <c r="A115" s="143" t="s">
        <v>1031</v>
      </c>
      <c r="B115" s="144" t="s">
        <v>467</v>
      </c>
      <c r="D115" s="7"/>
      <c r="E115" s="7"/>
    </row>
    <row r="116" spans="1:5" ht="16.5" thickBot="1">
      <c r="A116" s="143" t="s">
        <v>1032</v>
      </c>
      <c r="B116" s="144" t="s">
        <v>468</v>
      </c>
      <c r="D116" s="7"/>
      <c r="E116" s="7"/>
    </row>
    <row r="117" spans="1:5" ht="16.5" thickBot="1">
      <c r="A117" s="143" t="s">
        <v>1033</v>
      </c>
      <c r="B117" s="144" t="s">
        <v>469</v>
      </c>
      <c r="D117" s="7"/>
      <c r="E117" s="7"/>
    </row>
    <row r="118" spans="1:5" ht="16.5" thickBot="1">
      <c r="A118" s="143" t="s">
        <v>1034</v>
      </c>
      <c r="B118" s="144" t="s">
        <v>1977</v>
      </c>
      <c r="D118" s="7"/>
      <c r="E118" s="7"/>
    </row>
    <row r="119" spans="1:5" ht="16.5" thickBot="1">
      <c r="A119" s="143" t="s">
        <v>1035</v>
      </c>
      <c r="B119" s="144" t="s">
        <v>471</v>
      </c>
      <c r="D119" s="7"/>
      <c r="E119" s="7"/>
    </row>
    <row r="120" spans="1:5" ht="16.5" thickBot="1">
      <c r="A120" s="143" t="s">
        <v>1036</v>
      </c>
      <c r="B120" s="144" t="s">
        <v>472</v>
      </c>
      <c r="D120" s="7"/>
      <c r="E120" s="7"/>
    </row>
    <row r="121" spans="1:5" ht="16.5" thickBot="1">
      <c r="A121" s="143" t="s">
        <v>1037</v>
      </c>
      <c r="B121" s="144" t="s">
        <v>473</v>
      </c>
      <c r="D121" s="7"/>
      <c r="E121" s="7"/>
    </row>
    <row r="122" spans="1:5" ht="16.5" thickBot="1">
      <c r="A122" s="143" t="s">
        <v>1038</v>
      </c>
      <c r="B122" s="144" t="s">
        <v>474</v>
      </c>
      <c r="D122" s="7"/>
      <c r="E122" s="7"/>
    </row>
    <row r="123" spans="1:5" ht="16.5" thickBot="1">
      <c r="A123" s="143" t="s">
        <v>1039</v>
      </c>
      <c r="B123" s="144" t="s">
        <v>475</v>
      </c>
      <c r="D123" s="7"/>
      <c r="E123" s="7"/>
    </row>
    <row r="124" spans="1:5" ht="16.5" thickBot="1">
      <c r="A124" s="143" t="s">
        <v>1040</v>
      </c>
      <c r="B124" s="144" t="s">
        <v>476</v>
      </c>
      <c r="D124" s="7"/>
      <c r="E124" s="7"/>
    </row>
    <row r="125" spans="1:5" ht="16.5" thickBot="1">
      <c r="A125" s="143" t="s">
        <v>1041</v>
      </c>
      <c r="B125" s="144" t="s">
        <v>477</v>
      </c>
      <c r="D125" s="7"/>
      <c r="E125" s="7"/>
    </row>
    <row r="126" spans="1:5" ht="16.5" thickBot="1">
      <c r="A126" s="143" t="s">
        <v>1042</v>
      </c>
      <c r="B126" s="144" t="s">
        <v>478</v>
      </c>
      <c r="D126" s="7"/>
      <c r="E126" s="7"/>
    </row>
    <row r="127" spans="1:5" ht="16.5" thickBot="1">
      <c r="A127" s="143" t="s">
        <v>1043</v>
      </c>
      <c r="B127" s="144" t="s">
        <v>479</v>
      </c>
      <c r="D127" s="7"/>
      <c r="E127" s="7"/>
    </row>
    <row r="128" spans="1:5" ht="16.5" thickBot="1">
      <c r="A128" s="143" t="s">
        <v>1044</v>
      </c>
      <c r="B128" s="144" t="s">
        <v>480</v>
      </c>
      <c r="D128" s="7"/>
      <c r="E128" s="7"/>
    </row>
    <row r="129" spans="1:5" ht="16.5" thickBot="1">
      <c r="A129" s="143" t="s">
        <v>1045</v>
      </c>
      <c r="B129" s="144" t="s">
        <v>481</v>
      </c>
      <c r="D129" s="7"/>
      <c r="E129" s="7"/>
    </row>
    <row r="130" spans="1:5" ht="16.5" thickBot="1">
      <c r="A130" s="143" t="s">
        <v>1046</v>
      </c>
      <c r="B130" s="144" t="s">
        <v>482</v>
      </c>
      <c r="D130" s="7"/>
      <c r="E130" s="7"/>
    </row>
    <row r="131" spans="1:5" ht="16.5" thickBot="1">
      <c r="A131" s="143" t="s">
        <v>1047</v>
      </c>
      <c r="B131" s="144" t="s">
        <v>483</v>
      </c>
      <c r="D131" s="7"/>
      <c r="E131" s="7"/>
    </row>
    <row r="132" spans="1:5" ht="16.5" thickBot="1">
      <c r="A132" s="143" t="s">
        <v>1048</v>
      </c>
      <c r="B132" s="144" t="s">
        <v>484</v>
      </c>
      <c r="D132" s="7"/>
      <c r="E132" s="7"/>
    </row>
    <row r="133" spans="1:5" ht="16.5" thickBot="1">
      <c r="A133" s="143" t="s">
        <v>1049</v>
      </c>
      <c r="B133" s="144" t="s">
        <v>485</v>
      </c>
      <c r="D133" s="7"/>
      <c r="E133" s="7"/>
    </row>
    <row r="134" spans="1:5" ht="16.5" thickBot="1">
      <c r="A134" s="143" t="s">
        <v>1050</v>
      </c>
      <c r="B134" s="144" t="s">
        <v>486</v>
      </c>
      <c r="D134" s="7"/>
      <c r="E134" s="7"/>
    </row>
    <row r="135" spans="1:5" ht="16.5" thickBot="1">
      <c r="A135" s="143" t="s">
        <v>1051</v>
      </c>
      <c r="B135" s="144" t="s">
        <v>487</v>
      </c>
      <c r="D135" s="7"/>
      <c r="E135" s="7"/>
    </row>
    <row r="136" spans="1:5" ht="16.5" thickBot="1">
      <c r="A136" s="143" t="s">
        <v>1052</v>
      </c>
      <c r="B136" s="144" t="s">
        <v>488</v>
      </c>
      <c r="D136" s="7"/>
      <c r="E136" s="7"/>
    </row>
    <row r="137" spans="1:5" ht="16.5" thickBot="1">
      <c r="A137" s="143" t="s">
        <v>1053</v>
      </c>
      <c r="B137" s="144" t="s">
        <v>489</v>
      </c>
      <c r="D137" s="7"/>
      <c r="E137" s="7"/>
    </row>
    <row r="138" spans="1:5" ht="16.5" thickBot="1">
      <c r="A138" s="143" t="s">
        <v>1054</v>
      </c>
      <c r="B138" s="144" t="s">
        <v>490</v>
      </c>
      <c r="D138" s="7"/>
      <c r="E138" s="7"/>
    </row>
    <row r="139" spans="1:5" ht="16.5" thickBot="1">
      <c r="A139" s="143" t="s">
        <v>1055</v>
      </c>
      <c r="B139" s="144" t="s">
        <v>998</v>
      </c>
      <c r="D139" s="7"/>
      <c r="E139" s="7"/>
    </row>
    <row r="140" spans="1:5" ht="16.5" thickBot="1">
      <c r="A140" s="143" t="s">
        <v>1056</v>
      </c>
      <c r="B140" s="144" t="s">
        <v>491</v>
      </c>
      <c r="D140" s="7"/>
      <c r="E140" s="7"/>
    </row>
    <row r="141" spans="1:5" ht="16.5" thickBot="1">
      <c r="A141" s="143" t="s">
        <v>1057</v>
      </c>
      <c r="B141" s="144" t="s">
        <v>492</v>
      </c>
      <c r="D141" s="7"/>
      <c r="E141" s="7"/>
    </row>
    <row r="142" spans="1:5" ht="16.5" thickBot="1">
      <c r="A142" s="143" t="s">
        <v>1058</v>
      </c>
      <c r="B142" s="144" t="s">
        <v>493</v>
      </c>
      <c r="D142" s="7"/>
      <c r="E142" s="7"/>
    </row>
    <row r="143" spans="1:5" ht="16.5" thickBot="1">
      <c r="A143" s="143" t="s">
        <v>1059</v>
      </c>
      <c r="B143" s="144" t="s">
        <v>494</v>
      </c>
      <c r="D143" s="7"/>
      <c r="E143" s="7"/>
    </row>
    <row r="144" spans="1:5" ht="16.5" thickBot="1">
      <c r="A144" s="143" t="s">
        <v>1060</v>
      </c>
      <c r="B144" s="144" t="s">
        <v>495</v>
      </c>
      <c r="D144" s="7"/>
      <c r="E144" s="7"/>
    </row>
    <row r="145" spans="1:5" ht="16.5" thickBot="1">
      <c r="A145" s="143" t="s">
        <v>1061</v>
      </c>
      <c r="B145" s="144" t="s">
        <v>496</v>
      </c>
      <c r="D145" s="7"/>
      <c r="E145" s="7"/>
    </row>
    <row r="146" spans="1:5" ht="16.5" thickBot="1">
      <c r="A146" s="143" t="s">
        <v>1062</v>
      </c>
      <c r="B146" s="144" t="s">
        <v>497</v>
      </c>
      <c r="D146" s="7"/>
      <c r="E146" s="7"/>
    </row>
    <row r="147" spans="1:5" ht="16.5" thickBot="1">
      <c r="A147" s="143" t="s">
        <v>1063</v>
      </c>
      <c r="B147" s="144" t="s">
        <v>498</v>
      </c>
      <c r="D147" s="7"/>
      <c r="E147" s="7"/>
    </row>
    <row r="148" spans="1:5" ht="16.5" thickBot="1">
      <c r="A148" s="143" t="s">
        <v>1064</v>
      </c>
      <c r="B148" s="144" t="s">
        <v>499</v>
      </c>
      <c r="D148" s="7"/>
      <c r="E148" s="7"/>
    </row>
    <row r="149" spans="1:5" ht="16.5" thickBot="1">
      <c r="A149" s="143" t="s">
        <v>1065</v>
      </c>
      <c r="B149" s="144" t="s">
        <v>500</v>
      </c>
      <c r="D149" s="7"/>
      <c r="E149" s="7"/>
    </row>
    <row r="150" spans="1:5" ht="16.5" thickBot="1">
      <c r="A150" s="143" t="s">
        <v>1066</v>
      </c>
      <c r="B150" s="144" t="s">
        <v>501</v>
      </c>
      <c r="D150" s="7"/>
      <c r="E150" s="7"/>
    </row>
    <row r="151" spans="1:5" ht="16.5" thickBot="1">
      <c r="A151" s="143" t="s">
        <v>1067</v>
      </c>
      <c r="B151" s="144" t="s">
        <v>502</v>
      </c>
      <c r="D151" s="7"/>
      <c r="E151" s="7"/>
    </row>
    <row r="152" spans="1:5" ht="16.5" thickBot="1">
      <c r="A152" s="143" t="s">
        <v>1068</v>
      </c>
      <c r="B152" s="144" t="s">
        <v>503</v>
      </c>
      <c r="D152" s="7"/>
      <c r="E152" s="7"/>
    </row>
    <row r="153" spans="1:5" ht="16.5" thickBot="1">
      <c r="A153" s="143" t="s">
        <v>1069</v>
      </c>
      <c r="B153" s="144" t="s">
        <v>504</v>
      </c>
      <c r="D153" s="7"/>
      <c r="E153" s="7"/>
    </row>
    <row r="154" spans="1:5" ht="16.5" thickBot="1">
      <c r="A154" s="143" t="s">
        <v>1070</v>
      </c>
      <c r="B154" s="144" t="s">
        <v>505</v>
      </c>
      <c r="D154" s="7"/>
      <c r="E154" s="7"/>
    </row>
    <row r="155" spans="1:5" ht="16.5" thickBot="1">
      <c r="A155" s="143" t="s">
        <v>1071</v>
      </c>
      <c r="B155" s="144" t="s">
        <v>506</v>
      </c>
      <c r="D155" s="7"/>
      <c r="E155" s="7"/>
    </row>
    <row r="156" spans="1:5" ht="16.5" thickBot="1">
      <c r="A156" s="143" t="s">
        <v>1072</v>
      </c>
      <c r="B156" s="144" t="s">
        <v>507</v>
      </c>
      <c r="D156" s="7"/>
      <c r="E156" s="7"/>
    </row>
    <row r="157" spans="1:5" ht="16.5" thickBot="1">
      <c r="A157" s="143" t="s">
        <v>1073</v>
      </c>
      <c r="B157" s="144" t="s">
        <v>508</v>
      </c>
      <c r="D157" s="7"/>
      <c r="E157" s="7"/>
    </row>
    <row r="158" spans="1:5" ht="16.5" thickBot="1">
      <c r="A158" s="143" t="s">
        <v>5</v>
      </c>
      <c r="B158" s="144" t="s">
        <v>509</v>
      </c>
      <c r="D158" s="7"/>
      <c r="E158" s="7"/>
    </row>
    <row r="159" spans="1:5" ht="16.5" thickBot="1">
      <c r="A159" s="143" t="s">
        <v>6</v>
      </c>
      <c r="B159" s="144" t="s">
        <v>510</v>
      </c>
      <c r="D159" s="7"/>
      <c r="E159" s="7"/>
    </row>
    <row r="160" spans="1:5" ht="16.5" thickBot="1">
      <c r="A160" s="143" t="s">
        <v>7</v>
      </c>
      <c r="B160" s="144" t="s">
        <v>511</v>
      </c>
      <c r="D160" s="7"/>
      <c r="E160" s="7"/>
    </row>
    <row r="161" spans="1:5" ht="16.5" thickBot="1">
      <c r="A161" s="143" t="s">
        <v>8</v>
      </c>
      <c r="B161" s="144" t="s">
        <v>512</v>
      </c>
      <c r="D161" s="7"/>
      <c r="E161" s="7"/>
    </row>
    <row r="162" spans="1:5" ht="16.5" thickBot="1">
      <c r="A162" s="143" t="s">
        <v>9</v>
      </c>
      <c r="B162" s="144" t="s">
        <v>513</v>
      </c>
      <c r="D162" s="7"/>
      <c r="E162" s="7"/>
    </row>
    <row r="163" spans="1:5" ht="16.5" thickBot="1">
      <c r="A163" s="143" t="s">
        <v>10</v>
      </c>
      <c r="B163" s="144" t="s">
        <v>514</v>
      </c>
      <c r="D163" s="7"/>
      <c r="E163" s="7"/>
    </row>
    <row r="164" spans="1:5" ht="16.5" thickBot="1">
      <c r="A164" s="143" t="s">
        <v>11</v>
      </c>
      <c r="B164" s="144" t="s">
        <v>515</v>
      </c>
      <c r="D164" s="7"/>
      <c r="E164" s="7"/>
    </row>
    <row r="165" spans="1:5" ht="16.5" thickBot="1">
      <c r="A165" s="143" t="s">
        <v>12</v>
      </c>
      <c r="B165" s="144" t="s">
        <v>516</v>
      </c>
      <c r="D165" s="7"/>
      <c r="E165" s="7"/>
    </row>
    <row r="166" spans="1:5" ht="24.75" thickBot="1">
      <c r="A166" s="143" t="s">
        <v>13</v>
      </c>
      <c r="B166" s="144" t="s">
        <v>999</v>
      </c>
      <c r="D166" s="7"/>
      <c r="E166" s="7"/>
    </row>
    <row r="167" spans="1:5" ht="16.5" thickBot="1">
      <c r="A167" s="143" t="s">
        <v>14</v>
      </c>
      <c r="B167" s="144" t="s">
        <v>517</v>
      </c>
      <c r="D167" s="7"/>
      <c r="E167" s="7"/>
    </row>
    <row r="168" spans="1:5" ht="16.5" thickBot="1">
      <c r="A168" s="143" t="s">
        <v>15</v>
      </c>
      <c r="B168" s="144" t="s">
        <v>518</v>
      </c>
      <c r="D168" s="7"/>
      <c r="E168" s="7"/>
    </row>
    <row r="169" spans="1:5" ht="16.5" thickBot="1">
      <c r="A169" s="143" t="s">
        <v>16</v>
      </c>
      <c r="B169" s="144" t="s">
        <v>519</v>
      </c>
      <c r="D169" s="7"/>
      <c r="E169" s="7"/>
    </row>
    <row r="170" spans="1:5" ht="16.5" thickBot="1">
      <c r="A170" s="143" t="s">
        <v>17</v>
      </c>
      <c r="B170" s="144" t="s">
        <v>520</v>
      </c>
      <c r="D170" s="7"/>
      <c r="E170" s="7"/>
    </row>
    <row r="171" spans="1:5" ht="16.5" thickBot="1">
      <c r="A171" s="143" t="s">
        <v>18</v>
      </c>
      <c r="B171" s="144" t="s">
        <v>521</v>
      </c>
      <c r="D171" s="7"/>
      <c r="E171" s="7"/>
    </row>
    <row r="172" spans="1:5" ht="16.5" thickBot="1">
      <c r="A172" s="143" t="s">
        <v>19</v>
      </c>
      <c r="B172" s="144" t="s">
        <v>522</v>
      </c>
      <c r="D172" s="7"/>
      <c r="E172" s="7"/>
    </row>
    <row r="173" spans="1:5" ht="16.5" thickBot="1">
      <c r="A173" s="143" t="s">
        <v>20</v>
      </c>
      <c r="B173" s="144" t="s">
        <v>523</v>
      </c>
      <c r="D173" s="7"/>
      <c r="E173" s="7"/>
    </row>
    <row r="174" spans="1:5" ht="16.5" thickBot="1">
      <c r="A174" s="143" t="s">
        <v>21</v>
      </c>
      <c r="B174" s="144" t="s">
        <v>1000</v>
      </c>
      <c r="D174" s="7"/>
      <c r="E174" s="7"/>
    </row>
    <row r="175" spans="1:5" ht="16.5" thickBot="1">
      <c r="A175" s="143" t="s">
        <v>22</v>
      </c>
      <c r="B175" s="144" t="s">
        <v>524</v>
      </c>
      <c r="D175" s="7"/>
      <c r="E175" s="7"/>
    </row>
    <row r="176" spans="1:5" ht="16.5" thickBot="1">
      <c r="A176" s="143" t="s">
        <v>23</v>
      </c>
      <c r="B176" s="144" t="s">
        <v>525</v>
      </c>
      <c r="D176" s="7"/>
      <c r="E176" s="7"/>
    </row>
    <row r="177" spans="1:5" ht="16.5" thickBot="1">
      <c r="A177" s="143" t="s">
        <v>24</v>
      </c>
      <c r="B177" s="144" t="s">
        <v>1001</v>
      </c>
      <c r="D177" s="7"/>
      <c r="E177" s="7"/>
    </row>
    <row r="178" spans="1:5" ht="16.5" thickBot="1">
      <c r="A178" s="143" t="s">
        <v>25</v>
      </c>
      <c r="B178" s="144" t="s">
        <v>526</v>
      </c>
      <c r="D178" s="7"/>
      <c r="E178" s="7"/>
    </row>
    <row r="179" spans="1:5" ht="16.5" thickBot="1">
      <c r="A179" s="143" t="s">
        <v>26</v>
      </c>
      <c r="B179" s="144" t="s">
        <v>527</v>
      </c>
      <c r="D179" s="7"/>
      <c r="E179" s="7"/>
    </row>
    <row r="180" spans="1:5" ht="16.5" thickBot="1">
      <c r="A180" s="143" t="s">
        <v>27</v>
      </c>
      <c r="B180" s="144" t="s">
        <v>528</v>
      </c>
      <c r="D180" s="7"/>
      <c r="E180" s="7"/>
    </row>
    <row r="181" spans="1:5" ht="16.5" thickBot="1">
      <c r="A181" s="143" t="s">
        <v>28</v>
      </c>
      <c r="B181" s="144" t="s">
        <v>529</v>
      </c>
      <c r="D181" s="7"/>
      <c r="E181" s="7"/>
    </row>
    <row r="182" spans="1:5" ht="16.5" thickBot="1">
      <c r="A182" s="143" t="s">
        <v>29</v>
      </c>
      <c r="B182" s="144" t="s">
        <v>530</v>
      </c>
      <c r="D182" s="7"/>
      <c r="E182" s="7"/>
    </row>
    <row r="183" spans="1:5" ht="16.5" thickBot="1">
      <c r="A183" s="143" t="s">
        <v>30</v>
      </c>
      <c r="B183" s="144" t="s">
        <v>531</v>
      </c>
      <c r="D183" s="7"/>
      <c r="E183" s="7"/>
    </row>
    <row r="184" spans="1:5" ht="16.5" thickBot="1">
      <c r="A184" s="143" t="s">
        <v>31</v>
      </c>
      <c r="B184" s="144" t="s">
        <v>532</v>
      </c>
      <c r="D184" s="7"/>
      <c r="E184" s="7"/>
    </row>
    <row r="185" spans="1:5" ht="16.5" thickBot="1">
      <c r="A185" s="143" t="s">
        <v>32</v>
      </c>
      <c r="B185" s="144" t="s">
        <v>533</v>
      </c>
      <c r="D185" s="7"/>
      <c r="E185" s="7"/>
    </row>
    <row r="186" spans="1:5" ht="16.5" thickBot="1">
      <c r="A186" s="143" t="s">
        <v>33</v>
      </c>
      <c r="B186" s="144" t="s">
        <v>534</v>
      </c>
      <c r="D186" s="7"/>
      <c r="E186" s="7"/>
    </row>
    <row r="187" spans="1:5" ht="16.5" thickBot="1">
      <c r="A187" s="143" t="s">
        <v>34</v>
      </c>
      <c r="B187" s="144" t="s">
        <v>535</v>
      </c>
      <c r="D187" s="7"/>
      <c r="E187" s="7"/>
    </row>
    <row r="188" spans="1:5" ht="16.5" thickBot="1">
      <c r="A188" s="143" t="s">
        <v>35</v>
      </c>
      <c r="B188" s="144" t="s">
        <v>536</v>
      </c>
      <c r="D188" s="7"/>
      <c r="E188" s="7"/>
    </row>
    <row r="189" spans="1:5" ht="16.5" thickBot="1">
      <c r="A189" s="143" t="s">
        <v>36</v>
      </c>
      <c r="B189" s="144" t="s">
        <v>537</v>
      </c>
      <c r="D189" s="7"/>
      <c r="E189" s="7"/>
    </row>
    <row r="190" spans="1:5" ht="16.5" thickBot="1">
      <c r="A190" s="143" t="s">
        <v>37</v>
      </c>
      <c r="B190" s="144" t="s">
        <v>538</v>
      </c>
      <c r="D190" s="7"/>
      <c r="E190" s="7"/>
    </row>
    <row r="191" spans="1:5" ht="16.5" thickBot="1">
      <c r="A191" s="143" t="s">
        <v>38</v>
      </c>
      <c r="B191" s="144" t="s">
        <v>539</v>
      </c>
      <c r="D191" s="7"/>
      <c r="E191" s="7"/>
    </row>
    <row r="192" spans="1:5" ht="24" customHeight="1" thickBot="1">
      <c r="A192" s="145" t="s">
        <v>1984</v>
      </c>
      <c r="B192" s="144" t="s">
        <v>540</v>
      </c>
      <c r="D192" s="7"/>
      <c r="E192" s="7"/>
    </row>
    <row r="193" spans="1:5" ht="24" customHeight="1" thickBot="1">
      <c r="A193" s="145" t="s">
        <v>40</v>
      </c>
      <c r="B193" s="144" t="s">
        <v>541</v>
      </c>
      <c r="D193" s="7"/>
      <c r="E193" s="7"/>
    </row>
    <row r="194" spans="1:5" ht="16.5" thickBot="1">
      <c r="A194" s="143" t="s">
        <v>41</v>
      </c>
      <c r="B194" s="144" t="s">
        <v>542</v>
      </c>
      <c r="D194" s="7"/>
      <c r="E194" s="7"/>
    </row>
    <row r="195" spans="1:5" ht="16.5" thickBot="1">
      <c r="A195" s="143" t="s">
        <v>42</v>
      </c>
      <c r="B195" s="144" t="s">
        <v>543</v>
      </c>
      <c r="D195" s="7"/>
      <c r="E195" s="7"/>
    </row>
    <row r="196" spans="1:5" ht="24.75" thickBot="1">
      <c r="A196" s="143" t="s">
        <v>43</v>
      </c>
      <c r="B196" s="146" t="s">
        <v>1002</v>
      </c>
      <c r="D196" s="7"/>
      <c r="E196" s="7"/>
    </row>
    <row r="197" spans="1:5" ht="16.5" thickBot="1">
      <c r="A197" s="143" t="s">
        <v>44</v>
      </c>
      <c r="B197" s="144" t="s">
        <v>1003</v>
      </c>
      <c r="D197" s="7"/>
      <c r="E197" s="7"/>
    </row>
    <row r="198" spans="1:5" ht="36.75" thickBot="1">
      <c r="A198" s="143" t="s">
        <v>45</v>
      </c>
      <c r="B198" s="146" t="s">
        <v>1978</v>
      </c>
      <c r="D198" s="7"/>
      <c r="E198" s="7"/>
    </row>
    <row r="199" spans="1:5" ht="24.75" thickBot="1">
      <c r="A199" s="143" t="s">
        <v>46</v>
      </c>
      <c r="B199" s="146" t="s">
        <v>1005</v>
      </c>
      <c r="D199" s="7"/>
      <c r="E199" s="7"/>
    </row>
    <row r="200" spans="1:5" ht="48.75" thickBot="1">
      <c r="A200" s="143" t="s">
        <v>47</v>
      </c>
      <c r="B200" s="146" t="s">
        <v>1006</v>
      </c>
      <c r="D200" s="7"/>
      <c r="E200" s="7"/>
    </row>
    <row r="201" spans="1:5" ht="16.5" thickBot="1">
      <c r="A201" s="143" t="s">
        <v>48</v>
      </c>
      <c r="B201" s="144" t="s">
        <v>1007</v>
      </c>
      <c r="D201" s="7"/>
      <c r="E201" s="7"/>
    </row>
    <row r="202" spans="1:5" ht="36.75" thickBot="1">
      <c r="A202" s="143" t="s">
        <v>49</v>
      </c>
      <c r="B202" s="146" t="s">
        <v>1008</v>
      </c>
      <c r="D202" s="7"/>
      <c r="E202" s="7"/>
    </row>
    <row r="203" spans="1:5" ht="24.75" thickBot="1">
      <c r="A203" s="143" t="s">
        <v>50</v>
      </c>
      <c r="B203" s="146" t="s">
        <v>1009</v>
      </c>
      <c r="D203" s="7"/>
      <c r="E203" s="7"/>
    </row>
    <row r="204" spans="1:5" ht="36.75" thickBot="1">
      <c r="A204" s="143" t="s">
        <v>51</v>
      </c>
      <c r="B204" s="146" t="s">
        <v>1010</v>
      </c>
      <c r="D204" s="7"/>
      <c r="E204" s="7"/>
    </row>
    <row r="205" spans="1:5" ht="24.75" thickBot="1">
      <c r="A205" s="143" t="s">
        <v>52</v>
      </c>
      <c r="B205" s="146" t="s">
        <v>1011</v>
      </c>
      <c r="D205" s="7"/>
      <c r="E205" s="7"/>
    </row>
    <row r="206" spans="1:5" ht="24.75" thickBot="1">
      <c r="A206" s="143" t="s">
        <v>53</v>
      </c>
      <c r="B206" s="146" t="s">
        <v>1012</v>
      </c>
      <c r="D206" s="7"/>
      <c r="E206" s="7"/>
    </row>
    <row r="207" spans="1:5" ht="24.75" thickBot="1">
      <c r="A207" s="143" t="s">
        <v>54</v>
      </c>
      <c r="B207" s="146" t="s">
        <v>1979</v>
      </c>
      <c r="D207" s="7"/>
      <c r="E207" s="7"/>
    </row>
    <row r="208" spans="1:5" ht="16.5" thickBot="1">
      <c r="A208" s="143" t="s">
        <v>56</v>
      </c>
      <c r="B208" s="146" t="s">
        <v>1013</v>
      </c>
      <c r="D208" s="7"/>
      <c r="E208" s="7"/>
    </row>
    <row r="209" spans="1:5" ht="16.5" thickBot="1">
      <c r="A209" s="143" t="s">
        <v>1980</v>
      </c>
      <c r="B209" s="146" t="s">
        <v>1981</v>
      </c>
      <c r="D209" s="7"/>
      <c r="E209" s="7"/>
    </row>
    <row r="210" spans="1:5" ht="24.75" thickBot="1">
      <c r="A210" s="147" t="s">
        <v>1982</v>
      </c>
      <c r="B210" s="148" t="s">
        <v>1983</v>
      </c>
      <c r="C210" s="7"/>
      <c r="D210" s="7"/>
      <c r="E210" s="7"/>
    </row>
    <row r="211" spans="1:5" ht="16.5" thickTop="1">
      <c r="A211" s="149"/>
      <c r="B211" s="150"/>
      <c r="C211" s="176"/>
      <c r="D211" s="7"/>
      <c r="E211" s="7"/>
    </row>
    <row r="212" spans="1:5" ht="15.75">
      <c r="A212" s="149"/>
      <c r="B212" s="150"/>
      <c r="C212" s="176" t="s">
        <v>103</v>
      </c>
      <c r="D212" s="7"/>
      <c r="E212" s="7"/>
    </row>
    <row r="213" spans="1:5" ht="15.75">
      <c r="A213" s="149"/>
      <c r="B213" s="150"/>
      <c r="C213" s="176"/>
      <c r="D213" s="7"/>
      <c r="E213" s="7"/>
    </row>
    <row r="214" spans="1:5" ht="16.5" thickBot="1">
      <c r="A214" s="166"/>
      <c r="B214" s="118"/>
      <c r="C214" s="176" t="s">
        <v>104</v>
      </c>
      <c r="D214" s="7"/>
      <c r="E214" s="7"/>
    </row>
    <row r="215" spans="1:8" ht="30.75" thickBot="1">
      <c r="A215" s="177" t="s">
        <v>1590</v>
      </c>
      <c r="B215" s="178" t="s">
        <v>105</v>
      </c>
      <c r="C215" s="178" t="s">
        <v>106</v>
      </c>
      <c r="D215" s="166"/>
      <c r="E215" s="166"/>
      <c r="F215" s="166"/>
      <c r="G215" s="166"/>
      <c r="H215" s="166"/>
    </row>
    <row r="216" spans="1:8" ht="15.75" thickBot="1">
      <c r="A216" s="179" t="s">
        <v>406</v>
      </c>
      <c r="B216" s="180" t="s">
        <v>107</v>
      </c>
      <c r="C216" s="181">
        <v>42.014</v>
      </c>
      <c r="D216" s="166"/>
      <c r="E216" s="166"/>
      <c r="F216" s="166"/>
      <c r="G216" s="166"/>
      <c r="H216" s="166"/>
    </row>
    <row r="217" spans="1:8" ht="15.75" thickBot="1">
      <c r="A217" s="179" t="s">
        <v>409</v>
      </c>
      <c r="B217" s="180" t="s">
        <v>108</v>
      </c>
      <c r="C217" s="181">
        <v>15.03</v>
      </c>
      <c r="D217" s="166"/>
      <c r="E217" s="166"/>
      <c r="F217" s="166"/>
      <c r="G217" s="166"/>
      <c r="H217" s="166"/>
    </row>
    <row r="218" spans="1:8" ht="16.5" thickBot="1">
      <c r="A218" s="179"/>
      <c r="B218" s="182" t="s">
        <v>109</v>
      </c>
      <c r="C218" s="183">
        <v>57.044</v>
      </c>
      <c r="D218" s="166"/>
      <c r="E218" s="166"/>
      <c r="F218" s="166"/>
      <c r="G218" s="166"/>
      <c r="H218" s="166"/>
    </row>
    <row r="219" spans="1:8" ht="30.75" thickBot="1">
      <c r="A219" s="179" t="s">
        <v>411</v>
      </c>
      <c r="B219" s="180" t="s">
        <v>110</v>
      </c>
      <c r="C219" s="181">
        <v>20.189</v>
      </c>
      <c r="D219" s="166"/>
      <c r="E219" s="166"/>
      <c r="F219" s="166"/>
      <c r="G219" s="166"/>
      <c r="H219" s="166"/>
    </row>
    <row r="220" spans="1:8" ht="31.5" customHeight="1" thickBot="1">
      <c r="A220" s="801" t="s">
        <v>111</v>
      </c>
      <c r="B220" s="802"/>
      <c r="C220" s="184">
        <v>77.233</v>
      </c>
      <c r="D220" s="166"/>
      <c r="E220" s="166"/>
      <c r="F220" s="166"/>
      <c r="G220" s="166"/>
      <c r="H220" s="166"/>
    </row>
    <row r="221" spans="1:5" ht="15.75">
      <c r="A221" s="166"/>
      <c r="B221" s="118"/>
      <c r="C221" s="176"/>
      <c r="D221" s="7"/>
      <c r="E221" s="7"/>
    </row>
    <row r="222" ht="15.75">
      <c r="A222" s="6"/>
    </row>
    <row r="223" spans="1:6" ht="15.75">
      <c r="A223" s="798" t="s">
        <v>834</v>
      </c>
      <c r="B223" s="798"/>
      <c r="C223" s="798"/>
      <c r="D223" s="798"/>
      <c r="E223" s="798"/>
      <c r="F223" s="798"/>
    </row>
    <row r="224" spans="1:6" ht="15.75">
      <c r="A224" s="121"/>
      <c r="B224" s="119" t="s">
        <v>816</v>
      </c>
      <c r="C224" s="122" t="s">
        <v>817</v>
      </c>
      <c r="D224" s="120"/>
      <c r="E224" s="123"/>
      <c r="F224" s="124"/>
    </row>
    <row r="225" spans="1:6" ht="15.75">
      <c r="A225" s="121"/>
      <c r="B225" s="119"/>
      <c r="C225" s="120"/>
      <c r="D225" s="120"/>
      <c r="E225" s="123"/>
      <c r="F225" s="124"/>
    </row>
    <row r="226" spans="1:6" ht="15.75">
      <c r="A226" s="121"/>
      <c r="B226" s="119" t="s">
        <v>818</v>
      </c>
      <c r="C226" s="799" t="s">
        <v>819</v>
      </c>
      <c r="D226" s="799"/>
      <c r="E226" s="799"/>
      <c r="F226" s="125"/>
    </row>
    <row r="227" spans="1:6" ht="15.75">
      <c r="A227" s="121"/>
      <c r="B227" s="119" t="s">
        <v>820</v>
      </c>
      <c r="C227" s="120"/>
      <c r="D227" s="120"/>
      <c r="E227" s="120"/>
      <c r="F227" s="125"/>
    </row>
    <row r="228" spans="1:6" ht="15.75">
      <c r="A228" s="121"/>
      <c r="B228" s="126" t="s">
        <v>821</v>
      </c>
      <c r="C228" s="120"/>
      <c r="D228" s="120"/>
      <c r="E228" s="120"/>
      <c r="F228" s="125"/>
    </row>
    <row r="229" spans="1:6" ht="15.75">
      <c r="A229" s="121"/>
      <c r="B229" s="119" t="s">
        <v>822</v>
      </c>
      <c r="C229" s="120"/>
      <c r="D229" s="120"/>
      <c r="E229" s="125" t="s">
        <v>823</v>
      </c>
      <c r="F229" s="125" t="s">
        <v>823</v>
      </c>
    </row>
    <row r="230" spans="1:6" ht="15.75">
      <c r="A230" s="121"/>
      <c r="B230" s="119"/>
      <c r="C230" s="120"/>
      <c r="D230" s="120"/>
      <c r="E230" s="120"/>
      <c r="F230" s="125"/>
    </row>
    <row r="231" spans="1:6" ht="15.75">
      <c r="A231" s="121"/>
      <c r="B231" s="797"/>
      <c r="C231" s="797"/>
      <c r="D231" s="797" t="s">
        <v>824</v>
      </c>
      <c r="E231" s="797"/>
      <c r="F231" s="30"/>
    </row>
    <row r="232" spans="1:6" ht="15.75">
      <c r="A232" s="121"/>
      <c r="B232" s="803" t="s">
        <v>825</v>
      </c>
      <c r="C232" s="803"/>
      <c r="D232" s="796" t="s">
        <v>826</v>
      </c>
      <c r="E232" s="797"/>
      <c r="F232" s="30"/>
    </row>
    <row r="233" spans="1:6" ht="15.75">
      <c r="A233" s="121"/>
      <c r="B233" s="804" t="s">
        <v>827</v>
      </c>
      <c r="C233" s="805"/>
      <c r="D233" s="796" t="s">
        <v>828</v>
      </c>
      <c r="E233" s="797"/>
      <c r="F233" s="30"/>
    </row>
    <row r="234" spans="1:6" ht="15.75">
      <c r="A234" s="121"/>
      <c r="B234" s="119"/>
      <c r="C234" s="119"/>
      <c r="D234" s="119"/>
      <c r="E234" s="119"/>
      <c r="F234" s="30"/>
    </row>
    <row r="235" spans="1:6" ht="15.75">
      <c r="A235" s="121"/>
      <c r="B235" s="119" t="s">
        <v>829</v>
      </c>
      <c r="C235" s="119"/>
      <c r="D235" s="119"/>
      <c r="E235" s="119"/>
      <c r="F235" s="30"/>
    </row>
    <row r="236" spans="1:6" ht="15.75">
      <c r="A236" s="121"/>
      <c r="B236" s="127" t="s">
        <v>830</v>
      </c>
      <c r="C236" s="128"/>
      <c r="D236" s="129">
        <v>100</v>
      </c>
      <c r="E236" s="119"/>
      <c r="F236" s="30"/>
    </row>
    <row r="237" spans="1:6" ht="15.75">
      <c r="A237" s="121"/>
      <c r="B237" s="127" t="s">
        <v>831</v>
      </c>
      <c r="C237" s="128"/>
      <c r="D237" s="129">
        <v>10000</v>
      </c>
      <c r="E237" s="119"/>
      <c r="F237" s="30"/>
    </row>
    <row r="238" spans="1:6" ht="57.75">
      <c r="A238" s="121"/>
      <c r="B238" s="127" t="s">
        <v>832</v>
      </c>
      <c r="C238" s="128"/>
      <c r="D238" s="130" t="s">
        <v>833</v>
      </c>
      <c r="E238" s="119"/>
      <c r="F238" s="30"/>
    </row>
    <row r="239" ht="15.75">
      <c r="A239" s="6"/>
    </row>
    <row r="240" spans="1:7" ht="15.75">
      <c r="A240" s="6"/>
      <c r="B240" s="798" t="s">
        <v>229</v>
      </c>
      <c r="C240" s="798"/>
      <c r="D240" s="798"/>
      <c r="E240" s="798"/>
      <c r="F240" s="798"/>
      <c r="G240" s="798"/>
    </row>
    <row r="242" spans="2:3" ht="15.75">
      <c r="B242" s="119" t="s">
        <v>233</v>
      </c>
      <c r="C242" s="120" t="s">
        <v>230</v>
      </c>
    </row>
    <row r="243" spans="2:5" ht="15.75">
      <c r="B243" s="119" t="s">
        <v>829</v>
      </c>
      <c r="C243" s="119"/>
      <c r="D243" s="119"/>
      <c r="E243" s="119"/>
    </row>
    <row r="244" spans="2:5" ht="15.75">
      <c r="B244" s="119" t="s">
        <v>830</v>
      </c>
      <c r="C244" s="119"/>
      <c r="D244" s="119">
        <v>80</v>
      </c>
      <c r="E244" s="119"/>
    </row>
    <row r="245" spans="2:5" ht="15.75">
      <c r="B245" s="119" t="s">
        <v>831</v>
      </c>
      <c r="C245" s="119"/>
      <c r="D245" s="119" t="s">
        <v>231</v>
      </c>
      <c r="E245" s="119"/>
    </row>
    <row r="246" spans="2:5" ht="15.75">
      <c r="B246" s="119" t="s">
        <v>832</v>
      </c>
      <c r="C246" s="119"/>
      <c r="D246" s="119" t="s">
        <v>232</v>
      </c>
      <c r="E246" s="119"/>
    </row>
    <row r="248" ht="15.75">
      <c r="B248" s="176" t="s">
        <v>2</v>
      </c>
    </row>
    <row r="249" spans="2:4" ht="15.75">
      <c r="B249" s="800" t="s">
        <v>1985</v>
      </c>
      <c r="C249" s="800"/>
      <c r="D249" s="800"/>
    </row>
    <row r="250" spans="1:2" ht="16.5" thickBot="1">
      <c r="A250" s="185" t="s">
        <v>1</v>
      </c>
      <c r="B250" s="166"/>
    </row>
    <row r="251" spans="1:2" ht="17.25" thickBot="1" thickTop="1">
      <c r="A251" s="151" t="s">
        <v>3</v>
      </c>
      <c r="B251" s="152" t="s">
        <v>4</v>
      </c>
    </row>
    <row r="252" spans="1:2" ht="16.5" thickBot="1">
      <c r="A252" s="143" t="s">
        <v>924</v>
      </c>
      <c r="B252" s="144" t="s">
        <v>415</v>
      </c>
    </row>
    <row r="253" spans="1:2" ht="16.5" thickBot="1">
      <c r="A253" s="143" t="s">
        <v>925</v>
      </c>
      <c r="B253" s="144" t="s">
        <v>416</v>
      </c>
    </row>
    <row r="254" spans="1:2" ht="16.5" thickBot="1">
      <c r="A254" s="143" t="s">
        <v>926</v>
      </c>
      <c r="B254" s="144" t="s">
        <v>417</v>
      </c>
    </row>
    <row r="255" spans="1:2" ht="16.5" thickBot="1">
      <c r="A255" s="143" t="s">
        <v>927</v>
      </c>
      <c r="B255" s="144" t="s">
        <v>418</v>
      </c>
    </row>
    <row r="256" spans="1:2" ht="16.5" thickBot="1">
      <c r="A256" s="143" t="s">
        <v>962</v>
      </c>
      <c r="B256" s="144" t="s">
        <v>419</v>
      </c>
    </row>
    <row r="257" spans="1:2" ht="16.5" thickBot="1">
      <c r="A257" s="143" t="s">
        <v>963</v>
      </c>
      <c r="B257" s="144" t="s">
        <v>420</v>
      </c>
    </row>
    <row r="258" spans="1:2" ht="16.5" thickBot="1">
      <c r="A258" s="143" t="s">
        <v>964</v>
      </c>
      <c r="B258" s="144" t="s">
        <v>421</v>
      </c>
    </row>
    <row r="259" spans="1:2" ht="16.5" thickBot="1">
      <c r="A259" s="143" t="s">
        <v>965</v>
      </c>
      <c r="B259" s="144" t="s">
        <v>422</v>
      </c>
    </row>
    <row r="260" spans="1:2" ht="16.5" thickBot="1">
      <c r="A260" s="143" t="s">
        <v>966</v>
      </c>
      <c r="B260" s="144" t="s">
        <v>423</v>
      </c>
    </row>
    <row r="261" spans="1:2" ht="16.5" thickBot="1">
      <c r="A261" s="143" t="s">
        <v>967</v>
      </c>
      <c r="B261" s="144" t="s">
        <v>424</v>
      </c>
    </row>
    <row r="262" spans="1:2" ht="16.5" thickBot="1">
      <c r="A262" s="143" t="s">
        <v>968</v>
      </c>
      <c r="B262" s="144" t="s">
        <v>425</v>
      </c>
    </row>
    <row r="263" spans="1:2" ht="16.5" thickBot="1">
      <c r="A263" s="143" t="s">
        <v>969</v>
      </c>
      <c r="B263" s="144" t="s">
        <v>426</v>
      </c>
    </row>
    <row r="264" spans="1:2" ht="16.5" thickBot="1">
      <c r="A264" s="143" t="s">
        <v>970</v>
      </c>
      <c r="B264" s="144" t="s">
        <v>427</v>
      </c>
    </row>
    <row r="265" spans="1:2" ht="16.5" thickBot="1">
      <c r="A265" s="143" t="s">
        <v>971</v>
      </c>
      <c r="B265" s="144" t="s">
        <v>428</v>
      </c>
    </row>
    <row r="266" spans="1:2" ht="16.5" thickBot="1">
      <c r="A266" s="143" t="s">
        <v>972</v>
      </c>
      <c r="B266" s="144" t="s">
        <v>921</v>
      </c>
    </row>
    <row r="267" spans="1:2" ht="16.5" thickBot="1">
      <c r="A267" s="143" t="s">
        <v>973</v>
      </c>
      <c r="B267" s="144" t="s">
        <v>429</v>
      </c>
    </row>
    <row r="268" spans="1:2" ht="16.5" thickBot="1">
      <c r="A268" s="143" t="s">
        <v>974</v>
      </c>
      <c r="B268" s="144" t="s">
        <v>430</v>
      </c>
    </row>
    <row r="269" spans="1:2" ht="16.5" thickBot="1">
      <c r="A269" s="143" t="s">
        <v>975</v>
      </c>
      <c r="B269" s="144" t="s">
        <v>431</v>
      </c>
    </row>
    <row r="270" spans="1:2" ht="16.5" thickBot="1">
      <c r="A270" s="143" t="s">
        <v>976</v>
      </c>
      <c r="B270" s="144" t="s">
        <v>432</v>
      </c>
    </row>
    <row r="271" spans="1:2" ht="16.5" thickBot="1">
      <c r="A271" s="143" t="s">
        <v>977</v>
      </c>
      <c r="B271" s="144" t="s">
        <v>433</v>
      </c>
    </row>
    <row r="272" spans="1:2" ht="16.5" thickBot="1">
      <c r="A272" s="143" t="s">
        <v>978</v>
      </c>
      <c r="B272" s="144" t="s">
        <v>434</v>
      </c>
    </row>
    <row r="273" spans="1:2" ht="16.5" thickBot="1">
      <c r="A273" s="143" t="s">
        <v>979</v>
      </c>
      <c r="B273" s="144" t="s">
        <v>435</v>
      </c>
    </row>
    <row r="274" spans="1:2" ht="16.5" thickBot="1">
      <c r="A274" s="143" t="s">
        <v>980</v>
      </c>
      <c r="B274" s="144" t="s">
        <v>436</v>
      </c>
    </row>
    <row r="275" spans="1:2" ht="16.5" thickBot="1">
      <c r="A275" s="143" t="s">
        <v>981</v>
      </c>
      <c r="B275" s="144" t="s">
        <v>437</v>
      </c>
    </row>
    <row r="276" spans="1:2" ht="16.5" thickBot="1">
      <c r="A276" s="143" t="s">
        <v>982</v>
      </c>
      <c r="B276" s="144" t="s">
        <v>438</v>
      </c>
    </row>
    <row r="277" spans="1:2" ht="16.5" thickBot="1">
      <c r="A277" s="143" t="s">
        <v>983</v>
      </c>
      <c r="B277" s="144" t="s">
        <v>922</v>
      </c>
    </row>
    <row r="278" spans="1:2" ht="16.5" thickBot="1">
      <c r="A278" s="143" t="s">
        <v>984</v>
      </c>
      <c r="B278" s="144" t="s">
        <v>439</v>
      </c>
    </row>
    <row r="279" spans="1:2" ht="24.75" thickBot="1">
      <c r="A279" s="143" t="s">
        <v>985</v>
      </c>
      <c r="B279" s="144" t="s">
        <v>923</v>
      </c>
    </row>
    <row r="280" spans="1:2" ht="16.5" thickBot="1">
      <c r="A280" s="143" t="s">
        <v>986</v>
      </c>
      <c r="B280" s="144" t="s">
        <v>440</v>
      </c>
    </row>
    <row r="281" spans="1:2" ht="16.5" thickBot="1">
      <c r="A281" s="143" t="s">
        <v>987</v>
      </c>
      <c r="B281" s="144" t="s">
        <v>441</v>
      </c>
    </row>
    <row r="282" spans="1:2" ht="16.5" thickBot="1">
      <c r="A282" s="143" t="s">
        <v>988</v>
      </c>
      <c r="B282" s="144" t="s">
        <v>442</v>
      </c>
    </row>
    <row r="283" spans="1:2" ht="16.5" thickBot="1">
      <c r="A283" s="143" t="s">
        <v>989</v>
      </c>
      <c r="B283" s="144" t="s">
        <v>443</v>
      </c>
    </row>
    <row r="284" spans="1:2" ht="16.5" thickBot="1">
      <c r="A284" s="143" t="s">
        <v>990</v>
      </c>
      <c r="B284" s="144" t="s">
        <v>444</v>
      </c>
    </row>
    <row r="285" spans="1:2" ht="16.5" thickBot="1">
      <c r="A285" s="143" t="s">
        <v>991</v>
      </c>
      <c r="B285" s="144" t="s">
        <v>445</v>
      </c>
    </row>
    <row r="286" spans="1:2" ht="16.5" thickBot="1">
      <c r="A286" s="143" t="s">
        <v>992</v>
      </c>
      <c r="B286" s="144" t="s">
        <v>446</v>
      </c>
    </row>
    <row r="287" spans="1:2" ht="16.5" thickBot="1">
      <c r="A287" s="143" t="s">
        <v>993</v>
      </c>
      <c r="B287" s="144" t="s">
        <v>447</v>
      </c>
    </row>
    <row r="288" spans="1:2" ht="16.5" thickBot="1">
      <c r="A288" s="143" t="s">
        <v>994</v>
      </c>
      <c r="B288" s="144" t="s">
        <v>448</v>
      </c>
    </row>
    <row r="289" spans="1:2" ht="16.5" thickBot="1">
      <c r="A289" s="143" t="s">
        <v>995</v>
      </c>
      <c r="B289" s="144" t="s">
        <v>449</v>
      </c>
    </row>
    <row r="290" spans="1:2" ht="16.5" thickBot="1">
      <c r="A290" s="143" t="s">
        <v>996</v>
      </c>
      <c r="B290" s="144" t="s">
        <v>450</v>
      </c>
    </row>
    <row r="291" spans="1:2" ht="16.5" thickBot="1">
      <c r="A291" s="143" t="s">
        <v>1014</v>
      </c>
      <c r="B291" s="144" t="s">
        <v>451</v>
      </c>
    </row>
    <row r="292" spans="1:2" ht="16.5" thickBot="1">
      <c r="A292" s="143" t="s">
        <v>1015</v>
      </c>
      <c r="B292" s="144" t="s">
        <v>452</v>
      </c>
    </row>
    <row r="293" spans="1:2" ht="16.5" thickBot="1">
      <c r="A293" s="143" t="s">
        <v>1016</v>
      </c>
      <c r="B293" s="144" t="s">
        <v>453</v>
      </c>
    </row>
    <row r="294" spans="1:2" ht="16.5" thickBot="1">
      <c r="A294" s="143" t="s">
        <v>1017</v>
      </c>
      <c r="B294" s="144" t="s">
        <v>454</v>
      </c>
    </row>
    <row r="295" spans="1:2" ht="24.75" thickBot="1">
      <c r="A295" s="143" t="s">
        <v>1018</v>
      </c>
      <c r="B295" s="144" t="s">
        <v>997</v>
      </c>
    </row>
    <row r="296" spans="1:2" ht="16.5" thickBot="1">
      <c r="A296" s="143" t="s">
        <v>1019</v>
      </c>
      <c r="B296" s="144" t="s">
        <v>455</v>
      </c>
    </row>
    <row r="297" spans="1:2" ht="16.5" thickBot="1">
      <c r="A297" s="143" t="s">
        <v>1020</v>
      </c>
      <c r="B297" s="144" t="s">
        <v>456</v>
      </c>
    </row>
    <row r="298" spans="1:2" ht="16.5" thickBot="1">
      <c r="A298" s="143" t="s">
        <v>1021</v>
      </c>
      <c r="B298" s="144" t="s">
        <v>457</v>
      </c>
    </row>
    <row r="299" spans="1:2" ht="16.5" thickBot="1">
      <c r="A299" s="143" t="s">
        <v>1022</v>
      </c>
      <c r="B299" s="144" t="s">
        <v>458</v>
      </c>
    </row>
    <row r="300" spans="1:2" ht="16.5" thickBot="1">
      <c r="A300" s="143" t="s">
        <v>1023</v>
      </c>
      <c r="B300" s="144" t="s">
        <v>459</v>
      </c>
    </row>
    <row r="301" spans="1:2" ht="16.5" thickBot="1">
      <c r="A301" s="143" t="s">
        <v>1024</v>
      </c>
      <c r="B301" s="144" t="s">
        <v>460</v>
      </c>
    </row>
    <row r="302" spans="1:2" ht="16.5" thickBot="1">
      <c r="A302" s="143" t="s">
        <v>1025</v>
      </c>
      <c r="B302" s="144" t="s">
        <v>461</v>
      </c>
    </row>
    <row r="303" spans="1:2" ht="16.5" thickBot="1">
      <c r="A303" s="143" t="s">
        <v>1026</v>
      </c>
      <c r="B303" s="144" t="s">
        <v>462</v>
      </c>
    </row>
    <row r="304" spans="1:2" ht="16.5" thickBot="1">
      <c r="A304" s="143" t="s">
        <v>1027</v>
      </c>
      <c r="B304" s="144" t="s">
        <v>463</v>
      </c>
    </row>
    <row r="305" spans="1:2" ht="16.5" thickBot="1">
      <c r="A305" s="143" t="s">
        <v>1028</v>
      </c>
      <c r="B305" s="144" t="s">
        <v>464</v>
      </c>
    </row>
    <row r="306" spans="1:2" ht="16.5" thickBot="1">
      <c r="A306" s="143" t="s">
        <v>1029</v>
      </c>
      <c r="B306" s="144" t="s">
        <v>465</v>
      </c>
    </row>
    <row r="307" spans="1:2" ht="16.5" thickBot="1">
      <c r="A307" s="143" t="s">
        <v>1030</v>
      </c>
      <c r="B307" s="144" t="s">
        <v>466</v>
      </c>
    </row>
    <row r="308" spans="1:2" ht="16.5" thickBot="1">
      <c r="A308" s="143" t="s">
        <v>1031</v>
      </c>
      <c r="B308" s="144" t="s">
        <v>467</v>
      </c>
    </row>
    <row r="309" spans="1:2" ht="16.5" thickBot="1">
      <c r="A309" s="143" t="s">
        <v>1032</v>
      </c>
      <c r="B309" s="144" t="s">
        <v>468</v>
      </c>
    </row>
    <row r="310" spans="1:2" ht="16.5" thickBot="1">
      <c r="A310" s="143" t="s">
        <v>1033</v>
      </c>
      <c r="B310" s="144" t="s">
        <v>469</v>
      </c>
    </row>
    <row r="311" spans="1:2" ht="16.5" thickBot="1">
      <c r="A311" s="143" t="s">
        <v>1034</v>
      </c>
      <c r="B311" s="144" t="s">
        <v>470</v>
      </c>
    </row>
    <row r="312" spans="1:2" ht="16.5" thickBot="1">
      <c r="A312" s="143" t="s">
        <v>1035</v>
      </c>
      <c r="B312" s="144" t="s">
        <v>471</v>
      </c>
    </row>
    <row r="313" spans="1:2" ht="16.5" thickBot="1">
      <c r="A313" s="143" t="s">
        <v>1036</v>
      </c>
      <c r="B313" s="144" t="s">
        <v>472</v>
      </c>
    </row>
    <row r="314" spans="1:2" ht="16.5" thickBot="1">
      <c r="A314" s="143" t="s">
        <v>1037</v>
      </c>
      <c r="B314" s="144" t="s">
        <v>473</v>
      </c>
    </row>
    <row r="315" spans="1:2" ht="16.5" thickBot="1">
      <c r="A315" s="143" t="s">
        <v>1038</v>
      </c>
      <c r="B315" s="144" t="s">
        <v>474</v>
      </c>
    </row>
    <row r="316" spans="1:2" ht="16.5" thickBot="1">
      <c r="A316" s="143" t="s">
        <v>1039</v>
      </c>
      <c r="B316" s="144" t="s">
        <v>475</v>
      </c>
    </row>
    <row r="317" spans="1:2" ht="16.5" thickBot="1">
      <c r="A317" s="143" t="s">
        <v>1040</v>
      </c>
      <c r="B317" s="144" t="s">
        <v>476</v>
      </c>
    </row>
    <row r="318" spans="1:2" ht="16.5" thickBot="1">
      <c r="A318" s="143" t="s">
        <v>1041</v>
      </c>
      <c r="B318" s="144" t="s">
        <v>477</v>
      </c>
    </row>
    <row r="319" spans="1:2" ht="16.5" thickBot="1">
      <c r="A319" s="143" t="s">
        <v>1042</v>
      </c>
      <c r="B319" s="144" t="s">
        <v>478</v>
      </c>
    </row>
    <row r="320" spans="1:2" ht="16.5" thickBot="1">
      <c r="A320" s="143" t="s">
        <v>1043</v>
      </c>
      <c r="B320" s="144" t="s">
        <v>479</v>
      </c>
    </row>
    <row r="321" spans="1:2" ht="16.5" thickBot="1">
      <c r="A321" s="143" t="s">
        <v>1044</v>
      </c>
      <c r="B321" s="144" t="s">
        <v>480</v>
      </c>
    </row>
    <row r="322" spans="1:2" ht="16.5" thickBot="1">
      <c r="A322" s="143" t="s">
        <v>1045</v>
      </c>
      <c r="B322" s="144" t="s">
        <v>481</v>
      </c>
    </row>
    <row r="323" spans="1:2" ht="16.5" thickBot="1">
      <c r="A323" s="143" t="s">
        <v>1046</v>
      </c>
      <c r="B323" s="144" t="s">
        <v>482</v>
      </c>
    </row>
    <row r="324" spans="1:2" ht="16.5" thickBot="1">
      <c r="A324" s="143" t="s">
        <v>1047</v>
      </c>
      <c r="B324" s="144" t="s">
        <v>483</v>
      </c>
    </row>
    <row r="325" spans="1:2" ht="16.5" thickBot="1">
      <c r="A325" s="143" t="s">
        <v>1048</v>
      </c>
      <c r="B325" s="144" t="s">
        <v>484</v>
      </c>
    </row>
    <row r="326" spans="1:2" ht="16.5" thickBot="1">
      <c r="A326" s="143" t="s">
        <v>1049</v>
      </c>
      <c r="B326" s="144" t="s">
        <v>485</v>
      </c>
    </row>
    <row r="327" spans="1:2" ht="16.5" thickBot="1">
      <c r="A327" s="143" t="s">
        <v>1050</v>
      </c>
      <c r="B327" s="144" t="s">
        <v>486</v>
      </c>
    </row>
    <row r="328" spans="1:2" ht="16.5" thickBot="1">
      <c r="A328" s="143" t="s">
        <v>1051</v>
      </c>
      <c r="B328" s="144" t="s">
        <v>487</v>
      </c>
    </row>
    <row r="329" spans="1:2" ht="16.5" thickBot="1">
      <c r="A329" s="143" t="s">
        <v>1052</v>
      </c>
      <c r="B329" s="144" t="s">
        <v>488</v>
      </c>
    </row>
    <row r="330" spans="1:2" ht="16.5" thickBot="1">
      <c r="A330" s="143" t="s">
        <v>1053</v>
      </c>
      <c r="B330" s="144" t="s">
        <v>489</v>
      </c>
    </row>
    <row r="331" spans="1:2" ht="16.5" thickBot="1">
      <c r="A331" s="143" t="s">
        <v>1054</v>
      </c>
      <c r="B331" s="144" t="s">
        <v>490</v>
      </c>
    </row>
    <row r="332" spans="1:2" ht="16.5" thickBot="1">
      <c r="A332" s="143" t="s">
        <v>1055</v>
      </c>
      <c r="B332" s="144" t="s">
        <v>998</v>
      </c>
    </row>
    <row r="333" spans="1:2" ht="16.5" thickBot="1">
      <c r="A333" s="143" t="s">
        <v>1056</v>
      </c>
      <c r="B333" s="144" t="s">
        <v>491</v>
      </c>
    </row>
    <row r="334" spans="1:2" ht="16.5" thickBot="1">
      <c r="A334" s="143" t="s">
        <v>1057</v>
      </c>
      <c r="B334" s="144" t="s">
        <v>492</v>
      </c>
    </row>
    <row r="335" spans="1:2" ht="16.5" thickBot="1">
      <c r="A335" s="143" t="s">
        <v>1058</v>
      </c>
      <c r="B335" s="144" t="s">
        <v>493</v>
      </c>
    </row>
    <row r="336" spans="1:2" ht="16.5" thickBot="1">
      <c r="A336" s="143" t="s">
        <v>1059</v>
      </c>
      <c r="B336" s="144" t="s">
        <v>494</v>
      </c>
    </row>
    <row r="337" spans="1:2" ht="16.5" thickBot="1">
      <c r="A337" s="143" t="s">
        <v>1060</v>
      </c>
      <c r="B337" s="144" t="s">
        <v>495</v>
      </c>
    </row>
    <row r="338" spans="1:2" ht="16.5" thickBot="1">
      <c r="A338" s="143" t="s">
        <v>1061</v>
      </c>
      <c r="B338" s="144" t="s">
        <v>496</v>
      </c>
    </row>
    <row r="339" spans="1:2" ht="16.5" thickBot="1">
      <c r="A339" s="143" t="s">
        <v>1062</v>
      </c>
      <c r="B339" s="144" t="s">
        <v>497</v>
      </c>
    </row>
    <row r="340" spans="1:2" ht="16.5" thickBot="1">
      <c r="A340" s="143" t="s">
        <v>1063</v>
      </c>
      <c r="B340" s="144" t="s">
        <v>498</v>
      </c>
    </row>
    <row r="341" spans="1:2" ht="16.5" thickBot="1">
      <c r="A341" s="143" t="s">
        <v>1064</v>
      </c>
      <c r="B341" s="144" t="s">
        <v>499</v>
      </c>
    </row>
    <row r="342" spans="1:2" ht="16.5" thickBot="1">
      <c r="A342" s="143" t="s">
        <v>1065</v>
      </c>
      <c r="B342" s="144" t="s">
        <v>500</v>
      </c>
    </row>
    <row r="343" spans="1:2" ht="16.5" thickBot="1">
      <c r="A343" s="143" t="s">
        <v>1066</v>
      </c>
      <c r="B343" s="144" t="s">
        <v>501</v>
      </c>
    </row>
    <row r="344" spans="1:2" ht="16.5" thickBot="1">
      <c r="A344" s="143" t="s">
        <v>1067</v>
      </c>
      <c r="B344" s="144" t="s">
        <v>502</v>
      </c>
    </row>
    <row r="345" spans="1:2" ht="16.5" thickBot="1">
      <c r="A345" s="143" t="s">
        <v>1068</v>
      </c>
      <c r="B345" s="144" t="s">
        <v>503</v>
      </c>
    </row>
    <row r="346" spans="1:2" ht="16.5" thickBot="1">
      <c r="A346" s="143" t="s">
        <v>1069</v>
      </c>
      <c r="B346" s="144" t="s">
        <v>504</v>
      </c>
    </row>
    <row r="347" spans="1:2" ht="16.5" thickBot="1">
      <c r="A347" s="143" t="s">
        <v>1070</v>
      </c>
      <c r="B347" s="144" t="s">
        <v>505</v>
      </c>
    </row>
    <row r="348" spans="1:2" ht="16.5" thickBot="1">
      <c r="A348" s="143" t="s">
        <v>1071</v>
      </c>
      <c r="B348" s="144" t="s">
        <v>506</v>
      </c>
    </row>
    <row r="349" spans="1:2" ht="16.5" thickBot="1">
      <c r="A349" s="143" t="s">
        <v>1072</v>
      </c>
      <c r="B349" s="144" t="s">
        <v>507</v>
      </c>
    </row>
    <row r="350" spans="1:2" ht="16.5" thickBot="1">
      <c r="A350" s="143" t="s">
        <v>1073</v>
      </c>
      <c r="B350" s="144" t="s">
        <v>508</v>
      </c>
    </row>
    <row r="351" spans="1:2" ht="16.5" thickBot="1">
      <c r="A351" s="143" t="s">
        <v>5</v>
      </c>
      <c r="B351" s="144" t="s">
        <v>509</v>
      </c>
    </row>
    <row r="352" spans="1:2" ht="16.5" thickBot="1">
      <c r="A352" s="143" t="s">
        <v>6</v>
      </c>
      <c r="B352" s="144" t="s">
        <v>510</v>
      </c>
    </row>
    <row r="353" spans="1:2" ht="16.5" thickBot="1">
      <c r="A353" s="143" t="s">
        <v>7</v>
      </c>
      <c r="B353" s="144" t="s">
        <v>511</v>
      </c>
    </row>
    <row r="354" spans="1:2" ht="16.5" thickBot="1">
      <c r="A354" s="143" t="s">
        <v>8</v>
      </c>
      <c r="B354" s="144" t="s">
        <v>512</v>
      </c>
    </row>
    <row r="355" spans="1:2" ht="16.5" thickBot="1">
      <c r="A355" s="143" t="s">
        <v>9</v>
      </c>
      <c r="B355" s="144" t="s">
        <v>513</v>
      </c>
    </row>
    <row r="356" spans="1:2" ht="16.5" thickBot="1">
      <c r="A356" s="143" t="s">
        <v>10</v>
      </c>
      <c r="B356" s="144" t="s">
        <v>514</v>
      </c>
    </row>
    <row r="357" spans="1:2" ht="16.5" thickBot="1">
      <c r="A357" s="143" t="s">
        <v>11</v>
      </c>
      <c r="B357" s="144" t="s">
        <v>515</v>
      </c>
    </row>
    <row r="358" spans="1:2" ht="16.5" thickBot="1">
      <c r="A358" s="143" t="s">
        <v>12</v>
      </c>
      <c r="B358" s="144" t="s">
        <v>516</v>
      </c>
    </row>
    <row r="359" spans="1:2" ht="24.75" thickBot="1">
      <c r="A359" s="143" t="s">
        <v>13</v>
      </c>
      <c r="B359" s="144" t="s">
        <v>999</v>
      </c>
    </row>
    <row r="360" spans="1:2" ht="16.5" thickBot="1">
      <c r="A360" s="143" t="s">
        <v>14</v>
      </c>
      <c r="B360" s="144" t="s">
        <v>517</v>
      </c>
    </row>
    <row r="361" spans="1:2" ht="16.5" thickBot="1">
      <c r="A361" s="143" t="s">
        <v>15</v>
      </c>
      <c r="B361" s="144" t="s">
        <v>518</v>
      </c>
    </row>
    <row r="362" spans="1:2" ht="16.5" thickBot="1">
      <c r="A362" s="143" t="s">
        <v>16</v>
      </c>
      <c r="B362" s="144" t="s">
        <v>519</v>
      </c>
    </row>
    <row r="363" spans="1:2" ht="16.5" thickBot="1">
      <c r="A363" s="143" t="s">
        <v>17</v>
      </c>
      <c r="B363" s="144" t="s">
        <v>520</v>
      </c>
    </row>
    <row r="364" spans="1:2" ht="16.5" thickBot="1">
      <c r="A364" s="143" t="s">
        <v>18</v>
      </c>
      <c r="B364" s="144" t="s">
        <v>521</v>
      </c>
    </row>
    <row r="365" spans="1:2" ht="16.5" thickBot="1">
      <c r="A365" s="143" t="s">
        <v>19</v>
      </c>
      <c r="B365" s="144" t="s">
        <v>522</v>
      </c>
    </row>
    <row r="366" spans="1:2" ht="16.5" thickBot="1">
      <c r="A366" s="143" t="s">
        <v>20</v>
      </c>
      <c r="B366" s="144" t="s">
        <v>523</v>
      </c>
    </row>
    <row r="367" spans="1:2" ht="16.5" thickBot="1">
      <c r="A367" s="143" t="s">
        <v>21</v>
      </c>
      <c r="B367" s="144" t="s">
        <v>1000</v>
      </c>
    </row>
    <row r="368" spans="1:2" ht="16.5" thickBot="1">
      <c r="A368" s="143" t="s">
        <v>22</v>
      </c>
      <c r="B368" s="144" t="s">
        <v>524</v>
      </c>
    </row>
    <row r="369" spans="1:2" ht="16.5" thickBot="1">
      <c r="A369" s="143" t="s">
        <v>23</v>
      </c>
      <c r="B369" s="144" t="s">
        <v>525</v>
      </c>
    </row>
    <row r="370" spans="1:2" ht="16.5" thickBot="1">
      <c r="A370" s="143" t="s">
        <v>24</v>
      </c>
      <c r="B370" s="144" t="s">
        <v>1001</v>
      </c>
    </row>
    <row r="371" spans="1:2" ht="16.5" thickBot="1">
      <c r="A371" s="143" t="s">
        <v>25</v>
      </c>
      <c r="B371" s="144" t="s">
        <v>526</v>
      </c>
    </row>
    <row r="372" spans="1:2" ht="16.5" thickBot="1">
      <c r="A372" s="143" t="s">
        <v>26</v>
      </c>
      <c r="B372" s="144" t="s">
        <v>527</v>
      </c>
    </row>
    <row r="373" spans="1:2" ht="16.5" thickBot="1">
      <c r="A373" s="143" t="s">
        <v>27</v>
      </c>
      <c r="B373" s="144" t="s">
        <v>528</v>
      </c>
    </row>
    <row r="374" spans="1:2" ht="16.5" thickBot="1">
      <c r="A374" s="143" t="s">
        <v>28</v>
      </c>
      <c r="B374" s="144" t="s">
        <v>529</v>
      </c>
    </row>
    <row r="375" spans="1:2" ht="16.5" thickBot="1">
      <c r="A375" s="143" t="s">
        <v>29</v>
      </c>
      <c r="B375" s="144" t="s">
        <v>530</v>
      </c>
    </row>
    <row r="376" spans="1:2" ht="16.5" thickBot="1">
      <c r="A376" s="143" t="s">
        <v>30</v>
      </c>
      <c r="B376" s="144" t="s">
        <v>531</v>
      </c>
    </row>
    <row r="377" spans="1:2" ht="16.5" thickBot="1">
      <c r="A377" s="143" t="s">
        <v>31</v>
      </c>
      <c r="B377" s="144" t="s">
        <v>532</v>
      </c>
    </row>
    <row r="378" spans="1:2" ht="16.5" thickBot="1">
      <c r="A378" s="143" t="s">
        <v>32</v>
      </c>
      <c r="B378" s="144" t="s">
        <v>533</v>
      </c>
    </row>
    <row r="379" spans="1:2" ht="16.5" thickBot="1">
      <c r="A379" s="143" t="s">
        <v>33</v>
      </c>
      <c r="B379" s="144" t="s">
        <v>534</v>
      </c>
    </row>
    <row r="380" spans="1:2" ht="16.5" thickBot="1">
      <c r="A380" s="143" t="s">
        <v>34</v>
      </c>
      <c r="B380" s="144" t="s">
        <v>535</v>
      </c>
    </row>
    <row r="381" spans="1:2" ht="16.5" thickBot="1">
      <c r="A381" s="143" t="s">
        <v>35</v>
      </c>
      <c r="B381" s="144" t="s">
        <v>536</v>
      </c>
    </row>
    <row r="382" spans="1:2" ht="16.5" thickBot="1">
      <c r="A382" s="143" t="s">
        <v>36</v>
      </c>
      <c r="B382" s="144" t="s">
        <v>537</v>
      </c>
    </row>
    <row r="383" spans="1:2" ht="16.5" thickBot="1">
      <c r="A383" s="143" t="s">
        <v>37</v>
      </c>
      <c r="B383" s="144" t="s">
        <v>538</v>
      </c>
    </row>
    <row r="384" spans="1:2" ht="16.5" thickBot="1">
      <c r="A384" s="143" t="s">
        <v>38</v>
      </c>
      <c r="B384" s="144" t="s">
        <v>539</v>
      </c>
    </row>
    <row r="385" spans="1:2" ht="26.25" customHeight="1" thickBot="1">
      <c r="A385" s="145" t="s">
        <v>39</v>
      </c>
      <c r="B385" s="144" t="s">
        <v>540</v>
      </c>
    </row>
    <row r="386" spans="1:2" ht="29.25" customHeight="1" thickBot="1">
      <c r="A386" s="145" t="s">
        <v>40</v>
      </c>
      <c r="B386" s="144" t="s">
        <v>541</v>
      </c>
    </row>
    <row r="387" spans="1:2" ht="16.5" thickBot="1">
      <c r="A387" s="143" t="s">
        <v>41</v>
      </c>
      <c r="B387" s="144" t="s">
        <v>542</v>
      </c>
    </row>
    <row r="388" spans="1:2" ht="16.5" thickBot="1">
      <c r="A388" s="143" t="s">
        <v>42</v>
      </c>
      <c r="B388" s="144" t="s">
        <v>543</v>
      </c>
    </row>
    <row r="389" spans="1:2" ht="24.75" thickBot="1">
      <c r="A389" s="143" t="s">
        <v>43</v>
      </c>
      <c r="B389" s="146" t="s">
        <v>1002</v>
      </c>
    </row>
    <row r="390" spans="1:2" ht="16.5" thickBot="1">
      <c r="A390" s="143" t="s">
        <v>44</v>
      </c>
      <c r="B390" s="144" t="s">
        <v>1003</v>
      </c>
    </row>
    <row r="391" spans="1:2" ht="24.75" thickBot="1">
      <c r="A391" s="143" t="s">
        <v>45</v>
      </c>
      <c r="B391" s="146" t="s">
        <v>1004</v>
      </c>
    </row>
    <row r="392" spans="1:2" ht="24.75" thickBot="1">
      <c r="A392" s="143" t="s">
        <v>46</v>
      </c>
      <c r="B392" s="146" t="s">
        <v>1005</v>
      </c>
    </row>
    <row r="393" spans="1:2" ht="48.75" thickBot="1">
      <c r="A393" s="143" t="s">
        <v>47</v>
      </c>
      <c r="B393" s="146" t="s">
        <v>1006</v>
      </c>
    </row>
    <row r="394" spans="1:2" ht="16.5" thickBot="1">
      <c r="A394" s="143" t="s">
        <v>48</v>
      </c>
      <c r="B394" s="146" t="s">
        <v>1007</v>
      </c>
    </row>
    <row r="395" spans="1:2" ht="36.75" thickBot="1">
      <c r="A395" s="143" t="s">
        <v>49</v>
      </c>
      <c r="B395" s="146" t="s">
        <v>1008</v>
      </c>
    </row>
    <row r="396" spans="1:2" ht="24.75" thickBot="1">
      <c r="A396" s="143" t="s">
        <v>50</v>
      </c>
      <c r="B396" s="146" t="s">
        <v>1009</v>
      </c>
    </row>
    <row r="397" spans="1:2" ht="36.75" thickBot="1">
      <c r="A397" s="143" t="s">
        <v>51</v>
      </c>
      <c r="B397" s="146" t="s">
        <v>1010</v>
      </c>
    </row>
    <row r="398" spans="1:2" ht="24.75" thickBot="1">
      <c r="A398" s="143" t="s">
        <v>52</v>
      </c>
      <c r="B398" s="146" t="s">
        <v>1011</v>
      </c>
    </row>
    <row r="399" spans="1:2" ht="24.75" thickBot="1">
      <c r="A399" s="143" t="s">
        <v>53</v>
      </c>
      <c r="B399" s="146" t="s">
        <v>1012</v>
      </c>
    </row>
    <row r="400" spans="1:2" ht="16.5" thickBot="1">
      <c r="A400" s="153" t="s">
        <v>54</v>
      </c>
      <c r="B400" s="146" t="s">
        <v>55</v>
      </c>
    </row>
    <row r="401" spans="1:2" ht="16.5" thickBot="1">
      <c r="A401" s="154" t="s">
        <v>56</v>
      </c>
      <c r="B401" s="148" t="s">
        <v>1013</v>
      </c>
    </row>
    <row r="402" spans="1:2" ht="17.25" thickBot="1" thickTop="1">
      <c r="A402" s="155" t="s">
        <v>57</v>
      </c>
      <c r="B402" s="156" t="s">
        <v>58</v>
      </c>
    </row>
    <row r="403" spans="1:2" ht="25.5" thickBot="1" thickTop="1">
      <c r="A403" s="143" t="s">
        <v>924</v>
      </c>
      <c r="B403" s="146" t="s">
        <v>59</v>
      </c>
    </row>
    <row r="404" spans="1:2" ht="16.5" thickBot="1">
      <c r="A404" s="143" t="s">
        <v>925</v>
      </c>
      <c r="B404" s="146" t="s">
        <v>60</v>
      </c>
    </row>
    <row r="405" spans="1:2" ht="16.5" thickBot="1">
      <c r="A405" s="143" t="s">
        <v>926</v>
      </c>
      <c r="B405" s="146" t="s">
        <v>61</v>
      </c>
    </row>
    <row r="406" spans="1:2" ht="16.5" thickBot="1">
      <c r="A406" s="143" t="s">
        <v>927</v>
      </c>
      <c r="B406" s="146" t="s">
        <v>62</v>
      </c>
    </row>
    <row r="407" spans="1:2" ht="16.5" thickBot="1">
      <c r="A407" s="143" t="s">
        <v>962</v>
      </c>
      <c r="B407" s="146" t="s">
        <v>1758</v>
      </c>
    </row>
    <row r="408" spans="1:2" ht="16.5" thickBot="1">
      <c r="A408" s="147" t="s">
        <v>963</v>
      </c>
      <c r="B408" s="148" t="s">
        <v>63</v>
      </c>
    </row>
    <row r="409" spans="1:2" ht="17.25" thickBot="1" thickTop="1">
      <c r="A409" s="155" t="s">
        <v>64</v>
      </c>
      <c r="B409" s="156" t="s">
        <v>65</v>
      </c>
    </row>
    <row r="410" spans="1:2" ht="17.25" thickBot="1" thickTop="1">
      <c r="A410" s="143" t="s">
        <v>924</v>
      </c>
      <c r="B410" s="146" t="s">
        <v>66</v>
      </c>
    </row>
    <row r="411" spans="1:2" ht="16.5" thickBot="1">
      <c r="A411" s="143" t="s">
        <v>925</v>
      </c>
      <c r="B411" s="146" t="s">
        <v>67</v>
      </c>
    </row>
    <row r="412" spans="1:2" ht="16.5" thickBot="1">
      <c r="A412" s="147" t="s">
        <v>926</v>
      </c>
      <c r="B412" s="148" t="s">
        <v>68</v>
      </c>
    </row>
    <row r="413" spans="1:2" ht="17.25" thickBot="1" thickTop="1">
      <c r="A413" s="157" t="s">
        <v>69</v>
      </c>
      <c r="B413" s="156" t="s">
        <v>70</v>
      </c>
    </row>
    <row r="414" spans="1:2" ht="17.25" thickBot="1" thickTop="1">
      <c r="A414" s="143" t="s">
        <v>924</v>
      </c>
      <c r="B414" s="146" t="s">
        <v>71</v>
      </c>
    </row>
    <row r="415" spans="1:2" ht="16.5" thickBot="1">
      <c r="A415" s="143" t="s">
        <v>925</v>
      </c>
      <c r="B415" s="146" t="s">
        <v>72</v>
      </c>
    </row>
    <row r="416" spans="1:2" ht="24.75" thickBot="1">
      <c r="A416" s="143" t="s">
        <v>926</v>
      </c>
      <c r="B416" s="146" t="s">
        <v>73</v>
      </c>
    </row>
    <row r="417" spans="1:2" ht="16.5" thickBot="1">
      <c r="A417" s="143" t="s">
        <v>927</v>
      </c>
      <c r="B417" s="146" t="s">
        <v>74</v>
      </c>
    </row>
    <row r="418" spans="1:2" ht="16.5" thickBot="1">
      <c r="A418" s="143" t="s">
        <v>962</v>
      </c>
      <c r="B418" s="146" t="s">
        <v>75</v>
      </c>
    </row>
    <row r="419" spans="1:2" ht="16.5" thickBot="1">
      <c r="A419" s="143" t="s">
        <v>963</v>
      </c>
      <c r="B419" s="146" t="s">
        <v>76</v>
      </c>
    </row>
    <row r="420" spans="1:2" ht="16.5" thickBot="1">
      <c r="A420" s="143" t="s">
        <v>964</v>
      </c>
      <c r="B420" s="146" t="s">
        <v>77</v>
      </c>
    </row>
    <row r="421" spans="1:2" ht="16.5" thickBot="1">
      <c r="A421" s="143" t="s">
        <v>965</v>
      </c>
      <c r="B421" s="146" t="s">
        <v>78</v>
      </c>
    </row>
    <row r="422" spans="1:2" ht="16.5" thickBot="1">
      <c r="A422" s="143" t="s">
        <v>966</v>
      </c>
      <c r="B422" s="146" t="s">
        <v>79</v>
      </c>
    </row>
    <row r="423" spans="1:2" ht="16.5" thickBot="1">
      <c r="A423" s="143" t="s">
        <v>967</v>
      </c>
      <c r="B423" s="146" t="s">
        <v>80</v>
      </c>
    </row>
    <row r="424" spans="1:2" ht="16.5" thickBot="1">
      <c r="A424" s="143" t="s">
        <v>968</v>
      </c>
      <c r="B424" s="146" t="s">
        <v>81</v>
      </c>
    </row>
    <row r="425" spans="1:2" ht="16.5" thickBot="1">
      <c r="A425" s="143" t="s">
        <v>969</v>
      </c>
      <c r="B425" s="146" t="s">
        <v>82</v>
      </c>
    </row>
    <row r="426" spans="1:2" ht="16.5" thickBot="1">
      <c r="A426" s="147" t="s">
        <v>970</v>
      </c>
      <c r="B426" s="148" t="s">
        <v>83</v>
      </c>
    </row>
    <row r="427" spans="1:2" ht="16.5" thickTop="1">
      <c r="A427" s="166"/>
      <c r="B427" s="166"/>
    </row>
    <row r="428" spans="1:2" ht="15.75">
      <c r="A428" s="186"/>
      <c r="B428" s="166"/>
    </row>
    <row r="429" spans="1:2" ht="15.75">
      <c r="A429" s="186"/>
      <c r="B429" s="166"/>
    </row>
    <row r="430" spans="1:2" ht="15.75">
      <c r="A430" s="187"/>
      <c r="B430" s="166"/>
    </row>
    <row r="431" spans="1:2" ht="15.75">
      <c r="A431" s="186"/>
      <c r="B431" s="166"/>
    </row>
  </sheetData>
  <sheetProtection/>
  <mergeCells count="11">
    <mergeCell ref="A220:B220"/>
    <mergeCell ref="B240:G240"/>
    <mergeCell ref="B232:C232"/>
    <mergeCell ref="D232:E232"/>
    <mergeCell ref="B233:C233"/>
    <mergeCell ref="D233:E233"/>
    <mergeCell ref="A223:F223"/>
    <mergeCell ref="C226:E226"/>
    <mergeCell ref="B231:C231"/>
    <mergeCell ref="D231:E231"/>
    <mergeCell ref="B249:D249"/>
  </mergeCells>
  <printOptions/>
  <pageMargins left="0.1968503937007874" right="0.1968503937007874" top="0.7480314960629921" bottom="0.35433070866141736" header="0.31496062992125984" footer="0.31496062992125984"/>
  <pageSetup horizontalDpi="600" verticalDpi="600" orientation="portrait" paperSize="9" scale="71" r:id="rId1"/>
  <headerFooter>
    <oddHeader xml:space="preserve">&amp;LZałacznik nr 11
Informacje ogólne </oddHeader>
  </headerFooter>
  <rowBreaks count="4" manualBreakCount="4">
    <brk id="57" max="255" man="1"/>
    <brk id="190" max="7" man="1"/>
    <brk id="210" max="255" man="1"/>
    <brk id="2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75" zoomScaleSheetLayoutView="75" zoomScalePageLayoutView="0" workbookViewId="0" topLeftCell="A19">
      <selection activeCell="Q21" sqref="Q21"/>
    </sheetView>
  </sheetViews>
  <sheetFormatPr defaultColWidth="9.140625" defaultRowHeight="15"/>
  <cols>
    <col min="1" max="1" width="15.28125" style="31" customWidth="1"/>
    <col min="2" max="2" width="12.7109375" style="31" customWidth="1"/>
    <col min="3" max="4" width="14.7109375" style="31" customWidth="1"/>
    <col min="5" max="5" width="17.00390625" style="31" customWidth="1"/>
    <col min="6" max="6" width="13.7109375" style="31" customWidth="1"/>
    <col min="7" max="8" width="14.8515625" style="31" customWidth="1"/>
    <col min="9" max="9" width="7.00390625" style="31" customWidth="1"/>
    <col min="10" max="10" width="14.8515625" style="31" customWidth="1"/>
    <col min="11" max="11" width="13.421875" style="31" customWidth="1"/>
    <col min="12" max="12" width="19.140625" style="31" customWidth="1"/>
    <col min="13" max="13" width="28.140625" style="31" customWidth="1"/>
    <col min="14" max="16" width="9.140625" style="31" customWidth="1"/>
    <col min="17" max="17" width="11.421875" style="31" bestFit="1" customWidth="1"/>
    <col min="18" max="16384" width="9.140625" style="31" customWidth="1"/>
  </cols>
  <sheetData>
    <row r="1" spans="1:13" ht="15">
      <c r="A1" s="40" t="s">
        <v>1775</v>
      </c>
      <c r="B1" s="819" t="s">
        <v>914</v>
      </c>
      <c r="C1" s="820"/>
      <c r="D1" s="820"/>
      <c r="E1" s="820"/>
      <c r="F1" s="820"/>
      <c r="G1" s="821"/>
      <c r="H1" s="822" t="s">
        <v>584</v>
      </c>
      <c r="I1" s="823"/>
      <c r="J1" s="823"/>
      <c r="K1" s="824"/>
      <c r="L1" s="41"/>
      <c r="M1" s="42"/>
    </row>
    <row r="2" spans="1:13" ht="30">
      <c r="A2" s="839" t="s">
        <v>585</v>
      </c>
      <c r="B2" s="43" t="s">
        <v>586</v>
      </c>
      <c r="C2" s="44" t="s">
        <v>587</v>
      </c>
      <c r="D2" s="43" t="s">
        <v>588</v>
      </c>
      <c r="E2" s="43" t="s">
        <v>589</v>
      </c>
      <c r="F2" s="44" t="s">
        <v>590</v>
      </c>
      <c r="G2" s="44" t="s">
        <v>591</v>
      </c>
      <c r="H2" s="32" t="s">
        <v>592</v>
      </c>
      <c r="I2" s="33" t="s">
        <v>593</v>
      </c>
      <c r="J2" s="32" t="s">
        <v>594</v>
      </c>
      <c r="K2" s="45" t="s">
        <v>595</v>
      </c>
      <c r="L2" s="46" t="s">
        <v>596</v>
      </c>
      <c r="M2" s="47" t="s">
        <v>1776</v>
      </c>
    </row>
    <row r="3" spans="1:13" ht="15">
      <c r="A3" s="840"/>
      <c r="B3" s="48" t="s">
        <v>597</v>
      </c>
      <c r="C3" s="49">
        <v>75</v>
      </c>
      <c r="D3" s="49" t="s">
        <v>598</v>
      </c>
      <c r="E3" s="50" t="s">
        <v>599</v>
      </c>
      <c r="F3" s="50">
        <v>11989.29</v>
      </c>
      <c r="G3" s="51">
        <f>F3*1.22</f>
        <v>14626.9338</v>
      </c>
      <c r="H3" s="52" t="s">
        <v>600</v>
      </c>
      <c r="I3" s="53">
        <v>4</v>
      </c>
      <c r="J3" s="53">
        <v>1014.35</v>
      </c>
      <c r="K3" s="53">
        <f aca="true" t="shared" si="0" ref="K3:K13">I3*J3*1.22</f>
        <v>4950.028</v>
      </c>
      <c r="L3" s="54">
        <f aca="true" t="shared" si="1" ref="L3:L13">SUM(G3,K3)</f>
        <v>19576.9618</v>
      </c>
      <c r="M3" s="55"/>
    </row>
    <row r="4" spans="1:13" ht="15">
      <c r="A4" s="840"/>
      <c r="B4" s="48" t="s">
        <v>597</v>
      </c>
      <c r="C4" s="49">
        <v>75</v>
      </c>
      <c r="D4" s="49" t="s">
        <v>598</v>
      </c>
      <c r="E4" s="50" t="s">
        <v>601</v>
      </c>
      <c r="F4" s="50">
        <v>11989.29</v>
      </c>
      <c r="G4" s="51">
        <f aca="true" t="shared" si="2" ref="G4:G13">F4*1.22</f>
        <v>14626.9338</v>
      </c>
      <c r="H4" s="52" t="s">
        <v>600</v>
      </c>
      <c r="I4" s="53">
        <v>4</v>
      </c>
      <c r="J4" s="53">
        <v>1014.35</v>
      </c>
      <c r="K4" s="53">
        <f t="shared" si="0"/>
        <v>4950.028</v>
      </c>
      <c r="L4" s="54">
        <f t="shared" si="1"/>
        <v>19576.9618</v>
      </c>
      <c r="M4" s="842" t="s">
        <v>546</v>
      </c>
    </row>
    <row r="5" spans="1:13" ht="15">
      <c r="A5" s="840"/>
      <c r="B5" s="48" t="s">
        <v>597</v>
      </c>
      <c r="C5" s="49">
        <v>75</v>
      </c>
      <c r="D5" s="49" t="s">
        <v>598</v>
      </c>
      <c r="E5" s="50" t="s">
        <v>602</v>
      </c>
      <c r="F5" s="50">
        <v>11989.29</v>
      </c>
      <c r="G5" s="51">
        <f t="shared" si="2"/>
        <v>14626.9338</v>
      </c>
      <c r="H5" s="52" t="s">
        <v>600</v>
      </c>
      <c r="I5" s="53">
        <v>4</v>
      </c>
      <c r="J5" s="53">
        <v>1014.35</v>
      </c>
      <c r="K5" s="53">
        <f t="shared" si="0"/>
        <v>4950.028</v>
      </c>
      <c r="L5" s="54">
        <f t="shared" si="1"/>
        <v>19576.9618</v>
      </c>
      <c r="M5" s="843"/>
    </row>
    <row r="6" spans="1:13" ht="15">
      <c r="A6" s="840"/>
      <c r="B6" s="48" t="s">
        <v>597</v>
      </c>
      <c r="C6" s="49">
        <v>90</v>
      </c>
      <c r="D6" s="49" t="s">
        <v>598</v>
      </c>
      <c r="E6" s="50" t="s">
        <v>603</v>
      </c>
      <c r="F6" s="50">
        <v>11989.29</v>
      </c>
      <c r="G6" s="51">
        <f t="shared" si="2"/>
        <v>14626.9338</v>
      </c>
      <c r="H6" s="52" t="s">
        <v>604</v>
      </c>
      <c r="I6" s="53">
        <v>2</v>
      </c>
      <c r="J6" s="53">
        <v>1393.44</v>
      </c>
      <c r="K6" s="53">
        <f t="shared" si="0"/>
        <v>3399.9936000000002</v>
      </c>
      <c r="L6" s="54">
        <f t="shared" si="1"/>
        <v>18026.9274</v>
      </c>
      <c r="M6" s="843"/>
    </row>
    <row r="7" spans="1:13" ht="15">
      <c r="A7" s="840"/>
      <c r="B7" s="48" t="s">
        <v>597</v>
      </c>
      <c r="C7" s="49">
        <v>90</v>
      </c>
      <c r="D7" s="49" t="s">
        <v>598</v>
      </c>
      <c r="E7" s="50" t="s">
        <v>605</v>
      </c>
      <c r="F7" s="50">
        <v>11989.29</v>
      </c>
      <c r="G7" s="51">
        <f t="shared" si="2"/>
        <v>14626.9338</v>
      </c>
      <c r="H7" s="52" t="s">
        <v>604</v>
      </c>
      <c r="I7" s="53">
        <v>2</v>
      </c>
      <c r="J7" s="53">
        <v>1393.44</v>
      </c>
      <c r="K7" s="53">
        <f t="shared" si="0"/>
        <v>3399.9936000000002</v>
      </c>
      <c r="L7" s="54">
        <f t="shared" si="1"/>
        <v>18026.9274</v>
      </c>
      <c r="M7" s="843"/>
    </row>
    <row r="8" spans="1:13" ht="30">
      <c r="A8" s="840"/>
      <c r="B8" s="48" t="s">
        <v>606</v>
      </c>
      <c r="C8" s="49">
        <v>75</v>
      </c>
      <c r="D8" s="49" t="s">
        <v>598</v>
      </c>
      <c r="E8" s="50" t="s">
        <v>607</v>
      </c>
      <c r="F8" s="50">
        <v>17228.84</v>
      </c>
      <c r="G8" s="51">
        <f t="shared" si="2"/>
        <v>21019.1848</v>
      </c>
      <c r="H8" s="52" t="s">
        <v>608</v>
      </c>
      <c r="I8" s="53">
        <v>4</v>
      </c>
      <c r="J8" s="53">
        <v>696.72</v>
      </c>
      <c r="K8" s="53">
        <f t="shared" si="0"/>
        <v>3399.9936000000002</v>
      </c>
      <c r="L8" s="54">
        <f t="shared" si="1"/>
        <v>24419.1784</v>
      </c>
      <c r="M8" s="843"/>
    </row>
    <row r="9" spans="1:13" ht="30">
      <c r="A9" s="840"/>
      <c r="B9" s="48" t="s">
        <v>606</v>
      </c>
      <c r="C9" s="49">
        <v>75</v>
      </c>
      <c r="D9" s="49" t="s">
        <v>598</v>
      </c>
      <c r="E9" s="50" t="s">
        <v>609</v>
      </c>
      <c r="F9" s="50">
        <v>17228.84</v>
      </c>
      <c r="G9" s="51">
        <f t="shared" si="2"/>
        <v>21019.1848</v>
      </c>
      <c r="H9" s="52" t="s">
        <v>608</v>
      </c>
      <c r="I9" s="53">
        <v>4</v>
      </c>
      <c r="J9" s="53">
        <v>696.72</v>
      </c>
      <c r="K9" s="53">
        <f t="shared" si="0"/>
        <v>3399.9936000000002</v>
      </c>
      <c r="L9" s="54">
        <f t="shared" si="1"/>
        <v>24419.1784</v>
      </c>
      <c r="M9" s="843"/>
    </row>
    <row r="10" spans="1:13" ht="30">
      <c r="A10" s="840"/>
      <c r="B10" s="48" t="s">
        <v>606</v>
      </c>
      <c r="C10" s="49">
        <v>90</v>
      </c>
      <c r="D10" s="49" t="s">
        <v>598</v>
      </c>
      <c r="E10" s="50" t="s">
        <v>610</v>
      </c>
      <c r="F10" s="50">
        <v>17228.84</v>
      </c>
      <c r="G10" s="51">
        <f t="shared" si="2"/>
        <v>21019.1848</v>
      </c>
      <c r="H10" s="52" t="s">
        <v>608</v>
      </c>
      <c r="I10" s="53">
        <v>4</v>
      </c>
      <c r="J10" s="53">
        <v>696.72</v>
      </c>
      <c r="K10" s="53">
        <f t="shared" si="0"/>
        <v>3399.9936000000002</v>
      </c>
      <c r="L10" s="54">
        <f t="shared" si="1"/>
        <v>24419.1784</v>
      </c>
      <c r="M10" s="843"/>
    </row>
    <row r="11" spans="1:13" ht="30">
      <c r="A11" s="840"/>
      <c r="B11" s="48" t="s">
        <v>606</v>
      </c>
      <c r="C11" s="49">
        <v>90</v>
      </c>
      <c r="D11" s="49" t="s">
        <v>598</v>
      </c>
      <c r="E11" s="50" t="s">
        <v>611</v>
      </c>
      <c r="F11" s="50">
        <v>17228.84</v>
      </c>
      <c r="G11" s="51">
        <f t="shared" si="2"/>
        <v>21019.1848</v>
      </c>
      <c r="H11" s="52" t="s">
        <v>608</v>
      </c>
      <c r="I11" s="53">
        <v>4</v>
      </c>
      <c r="J11" s="53">
        <v>696.72</v>
      </c>
      <c r="K11" s="53">
        <f t="shared" si="0"/>
        <v>3399.9936000000002</v>
      </c>
      <c r="L11" s="54">
        <f t="shared" si="1"/>
        <v>24419.1784</v>
      </c>
      <c r="M11" s="843"/>
    </row>
    <row r="12" spans="1:13" ht="30">
      <c r="A12" s="840"/>
      <c r="B12" s="48" t="s">
        <v>612</v>
      </c>
      <c r="C12" s="49">
        <v>75</v>
      </c>
      <c r="D12" s="49" t="s">
        <v>598</v>
      </c>
      <c r="E12" s="50" t="s">
        <v>613</v>
      </c>
      <c r="F12" s="50">
        <v>30302.61</v>
      </c>
      <c r="G12" s="51">
        <f t="shared" si="2"/>
        <v>36969.1842</v>
      </c>
      <c r="H12" s="52" t="s">
        <v>608</v>
      </c>
      <c r="I12" s="53">
        <v>8</v>
      </c>
      <c r="J12" s="53">
        <v>696.72</v>
      </c>
      <c r="K12" s="53">
        <f t="shared" si="0"/>
        <v>6799.9872000000005</v>
      </c>
      <c r="L12" s="54">
        <f t="shared" si="1"/>
        <v>43769.17140000001</v>
      </c>
      <c r="M12" s="843"/>
    </row>
    <row r="13" spans="1:13" ht="30">
      <c r="A13" s="841"/>
      <c r="B13" s="48" t="s">
        <v>612</v>
      </c>
      <c r="C13" s="49">
        <v>90</v>
      </c>
      <c r="D13" s="49" t="s">
        <v>598</v>
      </c>
      <c r="E13" s="43" t="s">
        <v>614</v>
      </c>
      <c r="F13" s="50">
        <v>30302.61</v>
      </c>
      <c r="G13" s="51">
        <f t="shared" si="2"/>
        <v>36969.1842</v>
      </c>
      <c r="H13" s="52" t="s">
        <v>608</v>
      </c>
      <c r="I13" s="34">
        <v>8</v>
      </c>
      <c r="J13" s="53">
        <v>696.72</v>
      </c>
      <c r="K13" s="53">
        <f t="shared" si="0"/>
        <v>6799.9872000000005</v>
      </c>
      <c r="L13" s="54">
        <f t="shared" si="1"/>
        <v>43769.17140000001</v>
      </c>
      <c r="M13" s="843"/>
    </row>
    <row r="14" spans="1:13" ht="15">
      <c r="A14" s="40"/>
      <c r="B14" s="56">
        <v>21</v>
      </c>
      <c r="C14" s="51"/>
      <c r="D14" s="57"/>
      <c r="E14" s="51"/>
      <c r="F14" s="53"/>
      <c r="G14" s="35"/>
      <c r="H14" s="35"/>
      <c r="I14" s="35"/>
      <c r="J14" s="35"/>
      <c r="K14" s="35"/>
      <c r="L14" s="58"/>
      <c r="M14" s="843"/>
    </row>
    <row r="15" spans="1:13" ht="15">
      <c r="A15" s="40"/>
      <c r="B15" s="845" t="s">
        <v>583</v>
      </c>
      <c r="C15" s="846"/>
      <c r="D15" s="846"/>
      <c r="E15" s="846"/>
      <c r="F15" s="846"/>
      <c r="G15" s="847"/>
      <c r="H15" s="851" t="s">
        <v>615</v>
      </c>
      <c r="I15" s="852"/>
      <c r="J15" s="852"/>
      <c r="K15" s="853"/>
      <c r="L15" s="58"/>
      <c r="M15" s="843"/>
    </row>
    <row r="16" spans="1:13" ht="30">
      <c r="A16" s="40"/>
      <c r="B16" s="848"/>
      <c r="C16" s="849"/>
      <c r="D16" s="849"/>
      <c r="E16" s="849"/>
      <c r="F16" s="849"/>
      <c r="G16" s="850"/>
      <c r="H16" s="36" t="s">
        <v>616</v>
      </c>
      <c r="I16" s="37" t="s">
        <v>617</v>
      </c>
      <c r="J16" s="38"/>
      <c r="K16" s="38"/>
      <c r="L16" s="58"/>
      <c r="M16" s="843"/>
    </row>
    <row r="17" spans="1:13" ht="45">
      <c r="A17" s="854" t="s">
        <v>618</v>
      </c>
      <c r="B17" s="59" t="s">
        <v>619</v>
      </c>
      <c r="C17" s="51"/>
      <c r="D17" s="60" t="s">
        <v>620</v>
      </c>
      <c r="E17" s="51" t="s">
        <v>621</v>
      </c>
      <c r="F17" s="61">
        <v>14851</v>
      </c>
      <c r="G17" s="32">
        <f>F17*1.22</f>
        <v>18118.22</v>
      </c>
      <c r="H17" s="32" t="s">
        <v>622</v>
      </c>
      <c r="I17" s="32" t="s">
        <v>623</v>
      </c>
      <c r="J17" s="62">
        <v>15456.22</v>
      </c>
      <c r="K17" s="32">
        <f>J17*1.22</f>
        <v>18856.5884</v>
      </c>
      <c r="L17" s="63">
        <f>SUM(K17,G17)</f>
        <v>36974.8084</v>
      </c>
      <c r="M17" s="843"/>
    </row>
    <row r="18" spans="1:13" ht="45">
      <c r="A18" s="855"/>
      <c r="B18" s="59" t="s">
        <v>619</v>
      </c>
      <c r="C18" s="51"/>
      <c r="D18" s="60" t="s">
        <v>620</v>
      </c>
      <c r="E18" s="51" t="s">
        <v>624</v>
      </c>
      <c r="F18" s="61">
        <v>14851</v>
      </c>
      <c r="G18" s="32">
        <f>F18*1.22</f>
        <v>18118.22</v>
      </c>
      <c r="H18" s="32" t="s">
        <v>622</v>
      </c>
      <c r="I18" s="32" t="s">
        <v>625</v>
      </c>
      <c r="J18" s="62">
        <v>15456.23</v>
      </c>
      <c r="K18" s="32">
        <f>J18*1.22</f>
        <v>18856.600599999998</v>
      </c>
      <c r="L18" s="63">
        <f>SUM(K18,G18)</f>
        <v>36974.8206</v>
      </c>
      <c r="M18" s="844"/>
    </row>
    <row r="19" spans="1:13" ht="15">
      <c r="A19" s="41"/>
      <c r="B19" s="41"/>
      <c r="C19" s="41"/>
      <c r="D19" s="41"/>
      <c r="E19" s="41"/>
      <c r="F19" s="41"/>
      <c r="G19" s="64"/>
      <c r="H19" s="64"/>
      <c r="I19" s="64"/>
      <c r="J19" s="64"/>
      <c r="K19" s="64"/>
      <c r="L19" s="65">
        <f>SUM(L3:L18)</f>
        <v>353949.42559999996</v>
      </c>
      <c r="M19" s="41"/>
    </row>
    <row r="20" spans="1:13" ht="15">
      <c r="A20" s="41"/>
      <c r="B20" s="41"/>
      <c r="C20" s="41"/>
      <c r="D20" s="41"/>
      <c r="E20" s="41"/>
      <c r="F20" s="41"/>
      <c r="G20" s="64"/>
      <c r="H20" s="64"/>
      <c r="I20" s="64"/>
      <c r="J20" s="64"/>
      <c r="K20" s="64"/>
      <c r="L20" s="41"/>
      <c r="M20" s="41"/>
    </row>
    <row r="21" spans="1:13" ht="375">
      <c r="A21" s="66" t="s">
        <v>626</v>
      </c>
      <c r="B21" s="44" t="s">
        <v>627</v>
      </c>
      <c r="C21" s="44" t="s">
        <v>1540</v>
      </c>
      <c r="D21" s="44" t="s">
        <v>628</v>
      </c>
      <c r="E21" s="44" t="s">
        <v>629</v>
      </c>
      <c r="F21" s="43"/>
      <c r="G21" s="43"/>
      <c r="H21" s="44" t="s">
        <v>630</v>
      </c>
      <c r="I21" s="67"/>
      <c r="J21" s="67"/>
      <c r="K21" s="67"/>
      <c r="L21" s="68">
        <v>384763</v>
      </c>
      <c r="M21" s="39" t="s">
        <v>631</v>
      </c>
    </row>
    <row r="23" ht="15">
      <c r="A23" s="468" t="s">
        <v>2310</v>
      </c>
    </row>
    <row r="24" spans="1:13" ht="330">
      <c r="A24" s="85" t="s">
        <v>545</v>
      </c>
      <c r="B24" s="74" t="s">
        <v>1538</v>
      </c>
      <c r="C24" s="71" t="s">
        <v>1528</v>
      </c>
      <c r="E24" s="70" t="s">
        <v>1529</v>
      </c>
      <c r="F24" s="69"/>
      <c r="G24" s="70"/>
      <c r="H24" s="76"/>
      <c r="I24" s="76"/>
      <c r="J24" s="76"/>
      <c r="K24" s="69"/>
      <c r="L24" s="72">
        <v>20000</v>
      </c>
      <c r="M24" s="77" t="s">
        <v>1541</v>
      </c>
    </row>
    <row r="25" spans="1:13" ht="15">
      <c r="A25" s="70" t="s">
        <v>1526</v>
      </c>
      <c r="B25" s="69"/>
      <c r="C25" s="71" t="s">
        <v>1527</v>
      </c>
      <c r="E25" s="70" t="s">
        <v>1530</v>
      </c>
      <c r="F25" s="69"/>
      <c r="H25" s="75" t="s">
        <v>1537</v>
      </c>
      <c r="L25" s="72">
        <v>35000</v>
      </c>
      <c r="M25" s="78"/>
    </row>
    <row r="26" spans="1:13" ht="15">
      <c r="A26" s="86" t="s">
        <v>1531</v>
      </c>
      <c r="B26" s="74" t="s">
        <v>1539</v>
      </c>
      <c r="C26" s="71" t="s">
        <v>1533</v>
      </c>
      <c r="E26" s="70" t="s">
        <v>1532</v>
      </c>
      <c r="F26" s="69"/>
      <c r="L26" s="72">
        <v>12500</v>
      </c>
      <c r="M26" s="78"/>
    </row>
    <row r="27" spans="1:13" ht="15">
      <c r="A27" s="70" t="s">
        <v>1534</v>
      </c>
      <c r="B27" s="69"/>
      <c r="C27" s="71" t="s">
        <v>1533</v>
      </c>
      <c r="E27" s="70" t="s">
        <v>1535</v>
      </c>
      <c r="F27" s="69"/>
      <c r="H27" s="71" t="s">
        <v>1536</v>
      </c>
      <c r="L27" s="72">
        <v>12500</v>
      </c>
      <c r="M27" s="78"/>
    </row>
    <row r="28" spans="12:13" ht="15">
      <c r="L28" s="73">
        <f>SUM(L24:L27)</f>
        <v>80000</v>
      </c>
      <c r="M28" s="75"/>
    </row>
    <row r="30" spans="1:9" ht="18.75" thickBot="1">
      <c r="A30" s="117" t="s">
        <v>836</v>
      </c>
      <c r="B30" s="117"/>
      <c r="C30" s="92"/>
      <c r="D30" s="93"/>
      <c r="E30" s="94"/>
      <c r="F30" s="94"/>
      <c r="G30" s="93"/>
      <c r="H30" s="93"/>
      <c r="I30" s="93"/>
    </row>
    <row r="31" spans="1:9" ht="17.25">
      <c r="A31" s="814" t="s">
        <v>403</v>
      </c>
      <c r="B31" s="95" t="s">
        <v>404</v>
      </c>
      <c r="C31" s="814" t="s">
        <v>837</v>
      </c>
      <c r="D31" s="814" t="s">
        <v>838</v>
      </c>
      <c r="E31" s="95" t="s">
        <v>839</v>
      </c>
      <c r="F31" s="814" t="s">
        <v>840</v>
      </c>
      <c r="G31" s="814" t="s">
        <v>841</v>
      </c>
      <c r="H31" s="93"/>
      <c r="I31" s="93"/>
    </row>
    <row r="32" spans="1:9" ht="38.25">
      <c r="A32" s="825"/>
      <c r="B32" s="96" t="s">
        <v>842</v>
      </c>
      <c r="C32" s="825"/>
      <c r="D32" s="825"/>
      <c r="E32" s="97" t="s">
        <v>843</v>
      </c>
      <c r="F32" s="825"/>
      <c r="G32" s="825"/>
      <c r="H32" s="93"/>
      <c r="I32" s="93"/>
    </row>
    <row r="33" spans="1:9" ht="18" thickBot="1">
      <c r="A33" s="815"/>
      <c r="B33" s="90"/>
      <c r="C33" s="815"/>
      <c r="D33" s="815"/>
      <c r="E33" s="98" t="s">
        <v>586</v>
      </c>
      <c r="F33" s="815"/>
      <c r="G33" s="815"/>
      <c r="H33" s="93"/>
      <c r="I33" s="93"/>
    </row>
    <row r="34" spans="1:9" ht="27" thickBot="1">
      <c r="A34" s="89" t="s">
        <v>905</v>
      </c>
      <c r="B34" s="99" t="s">
        <v>844</v>
      </c>
      <c r="C34" s="100" t="s">
        <v>845</v>
      </c>
      <c r="D34" s="99">
        <v>2012</v>
      </c>
      <c r="E34" s="101" t="s">
        <v>846</v>
      </c>
      <c r="F34" s="99" t="s">
        <v>847</v>
      </c>
      <c r="G34" s="469">
        <v>2969.99</v>
      </c>
      <c r="H34" s="93"/>
      <c r="I34" s="93"/>
    </row>
    <row r="35" spans="1:9" ht="27" thickBot="1">
      <c r="A35" s="89" t="s">
        <v>906</v>
      </c>
      <c r="B35" s="99" t="s">
        <v>844</v>
      </c>
      <c r="C35" s="100" t="s">
        <v>848</v>
      </c>
      <c r="D35" s="99">
        <v>2012</v>
      </c>
      <c r="E35" s="101" t="s">
        <v>849</v>
      </c>
      <c r="F35" s="99" t="s">
        <v>850</v>
      </c>
      <c r="G35" s="469">
        <v>2969.99</v>
      </c>
      <c r="H35" s="93"/>
      <c r="I35" s="93"/>
    </row>
    <row r="36" spans="1:9" ht="27" thickBot="1">
      <c r="A36" s="89" t="s">
        <v>907</v>
      </c>
      <c r="B36" s="99" t="s">
        <v>851</v>
      </c>
      <c r="C36" s="100" t="s">
        <v>852</v>
      </c>
      <c r="D36" s="99">
        <v>2012</v>
      </c>
      <c r="E36" s="101" t="s">
        <v>853</v>
      </c>
      <c r="F36" s="99" t="s">
        <v>854</v>
      </c>
      <c r="G36" s="469">
        <v>3290</v>
      </c>
      <c r="H36" s="93"/>
      <c r="I36" s="93"/>
    </row>
    <row r="37" spans="1:9" ht="27" thickBot="1">
      <c r="A37" s="89" t="s">
        <v>908</v>
      </c>
      <c r="B37" s="99" t="s">
        <v>851</v>
      </c>
      <c r="C37" s="100" t="s">
        <v>855</v>
      </c>
      <c r="D37" s="99">
        <v>2012</v>
      </c>
      <c r="E37" s="101" t="s">
        <v>853</v>
      </c>
      <c r="F37" s="99" t="s">
        <v>856</v>
      </c>
      <c r="G37" s="469">
        <v>3290</v>
      </c>
      <c r="H37" s="93"/>
      <c r="I37" s="93"/>
    </row>
    <row r="38" spans="1:9" ht="27" thickBot="1">
      <c r="A38" s="89" t="s">
        <v>909</v>
      </c>
      <c r="B38" s="99" t="s">
        <v>851</v>
      </c>
      <c r="C38" s="100" t="s">
        <v>857</v>
      </c>
      <c r="D38" s="99">
        <v>2012</v>
      </c>
      <c r="E38" s="101" t="s">
        <v>853</v>
      </c>
      <c r="F38" s="99" t="s">
        <v>858</v>
      </c>
      <c r="G38" s="469">
        <v>3290</v>
      </c>
      <c r="H38" s="93"/>
      <c r="I38" s="93"/>
    </row>
    <row r="39" spans="1:9" ht="18" thickBot="1">
      <c r="A39" s="102"/>
      <c r="B39" s="91"/>
      <c r="C39" s="103"/>
      <c r="D39" s="93"/>
      <c r="E39" s="94"/>
      <c r="F39" s="94"/>
      <c r="G39" s="93"/>
      <c r="H39" s="93"/>
      <c r="I39" s="93"/>
    </row>
    <row r="40" spans="1:10" ht="15" customHeight="1">
      <c r="A40" s="814" t="s">
        <v>403</v>
      </c>
      <c r="B40" s="95" t="s">
        <v>859</v>
      </c>
      <c r="C40" s="95" t="s">
        <v>860</v>
      </c>
      <c r="D40" s="95" t="s">
        <v>861</v>
      </c>
      <c r="E40" s="835" t="s">
        <v>862</v>
      </c>
      <c r="F40" s="836"/>
      <c r="G40" s="836"/>
      <c r="H40" s="836"/>
      <c r="I40" s="808" t="s">
        <v>841</v>
      </c>
      <c r="J40" s="808"/>
    </row>
    <row r="41" spans="1:10" ht="32.25" thickBot="1">
      <c r="A41" s="825"/>
      <c r="B41" s="96" t="s">
        <v>863</v>
      </c>
      <c r="C41" s="104" t="s">
        <v>864</v>
      </c>
      <c r="D41" s="96" t="s">
        <v>865</v>
      </c>
      <c r="E41" s="837"/>
      <c r="F41" s="838"/>
      <c r="G41" s="838"/>
      <c r="H41" s="838"/>
      <c r="I41" s="808"/>
      <c r="J41" s="808"/>
    </row>
    <row r="42" spans="1:10" ht="26.25" thickBot="1">
      <c r="A42" s="815"/>
      <c r="B42" s="105" t="s">
        <v>866</v>
      </c>
      <c r="C42" s="90"/>
      <c r="D42" s="90"/>
      <c r="E42" s="105" t="s">
        <v>867</v>
      </c>
      <c r="F42" s="105" t="s">
        <v>868</v>
      </c>
      <c r="G42" s="105" t="s">
        <v>869</v>
      </c>
      <c r="H42" s="110" t="s">
        <v>870</v>
      </c>
      <c r="I42" s="808"/>
      <c r="J42" s="808"/>
    </row>
    <row r="43" spans="1:13" ht="25.5">
      <c r="A43" s="816" t="s">
        <v>905</v>
      </c>
      <c r="B43" s="829" t="s">
        <v>910</v>
      </c>
      <c r="C43" s="106" t="s">
        <v>871</v>
      </c>
      <c r="D43" s="106" t="s">
        <v>872</v>
      </c>
      <c r="E43" s="97" t="s">
        <v>873</v>
      </c>
      <c r="F43" s="809" t="s">
        <v>874</v>
      </c>
      <c r="G43" s="826" t="s">
        <v>875</v>
      </c>
      <c r="H43" s="832" t="s">
        <v>876</v>
      </c>
      <c r="I43" s="813">
        <v>2500</v>
      </c>
      <c r="J43" s="813"/>
      <c r="L43" t="s">
        <v>911</v>
      </c>
      <c r="M43" s="131">
        <f>SUM(L19,L21,L28,K57)</f>
        <v>852472.4055999999</v>
      </c>
    </row>
    <row r="44" spans="1:10" ht="25.5">
      <c r="A44" s="817"/>
      <c r="B44" s="830"/>
      <c r="C44" s="106" t="s">
        <v>877</v>
      </c>
      <c r="D44" s="106" t="s">
        <v>878</v>
      </c>
      <c r="E44" s="97" t="s">
        <v>1538</v>
      </c>
      <c r="F44" s="810"/>
      <c r="G44" s="827"/>
      <c r="H44" s="833"/>
      <c r="I44" s="813"/>
      <c r="J44" s="813"/>
    </row>
    <row r="45" spans="1:10" ht="15.75" thickBot="1">
      <c r="A45" s="818"/>
      <c r="B45" s="831"/>
      <c r="C45" s="107" t="s">
        <v>879</v>
      </c>
      <c r="D45" s="90"/>
      <c r="E45" s="90"/>
      <c r="F45" s="811"/>
      <c r="G45" s="828"/>
      <c r="H45" s="834"/>
      <c r="I45" s="813"/>
      <c r="J45" s="813"/>
    </row>
    <row r="46" spans="1:10" ht="25.5">
      <c r="A46" s="816" t="s">
        <v>906</v>
      </c>
      <c r="B46" s="829" t="s">
        <v>910</v>
      </c>
      <c r="C46" s="106" t="s">
        <v>871</v>
      </c>
      <c r="D46" s="106" t="s">
        <v>872</v>
      </c>
      <c r="E46" s="97" t="s">
        <v>873</v>
      </c>
      <c r="F46" s="809" t="s">
        <v>874</v>
      </c>
      <c r="G46" s="826" t="s">
        <v>875</v>
      </c>
      <c r="H46" s="832" t="s">
        <v>876</v>
      </c>
      <c r="I46" s="813">
        <v>2500</v>
      </c>
      <c r="J46" s="813"/>
    </row>
    <row r="47" spans="1:10" ht="25.5">
      <c r="A47" s="817"/>
      <c r="B47" s="830"/>
      <c r="C47" s="106" t="s">
        <v>880</v>
      </c>
      <c r="D47" s="106" t="s">
        <v>878</v>
      </c>
      <c r="E47" s="97" t="s">
        <v>1538</v>
      </c>
      <c r="F47" s="810"/>
      <c r="G47" s="827"/>
      <c r="H47" s="833"/>
      <c r="I47" s="813"/>
      <c r="J47" s="813"/>
    </row>
    <row r="48" spans="1:10" ht="15.75" thickBot="1">
      <c r="A48" s="818"/>
      <c r="B48" s="831"/>
      <c r="C48" s="107" t="s">
        <v>881</v>
      </c>
      <c r="D48" s="90"/>
      <c r="E48" s="90"/>
      <c r="F48" s="811"/>
      <c r="G48" s="828"/>
      <c r="H48" s="834"/>
      <c r="I48" s="813"/>
      <c r="J48" s="813"/>
    </row>
    <row r="49" spans="1:9" ht="15.75" thickBot="1">
      <c r="A49" s="91"/>
      <c r="B49" s="91"/>
      <c r="C49" s="91"/>
      <c r="D49" s="91"/>
      <c r="E49" s="91"/>
      <c r="F49" s="91"/>
      <c r="G49" s="108"/>
      <c r="H49" s="108"/>
      <c r="I49" s="108"/>
    </row>
    <row r="50" spans="1:9" ht="15">
      <c r="A50" s="814" t="s">
        <v>403</v>
      </c>
      <c r="B50" s="814" t="s">
        <v>859</v>
      </c>
      <c r="C50" s="814" t="s">
        <v>862</v>
      </c>
      <c r="D50" s="814" t="s">
        <v>776</v>
      </c>
      <c r="E50" s="109" t="s">
        <v>882</v>
      </c>
      <c r="F50" s="808" t="s">
        <v>883</v>
      </c>
      <c r="G50" s="812" t="s">
        <v>884</v>
      </c>
      <c r="H50" s="108"/>
      <c r="I50" s="108"/>
    </row>
    <row r="51" spans="1:9" ht="15.75" thickBot="1">
      <c r="A51" s="815"/>
      <c r="B51" s="815"/>
      <c r="C51" s="815"/>
      <c r="D51" s="815"/>
      <c r="E51" s="110" t="s">
        <v>885</v>
      </c>
      <c r="F51" s="808"/>
      <c r="G51" s="812"/>
      <c r="H51" s="108"/>
      <c r="I51" s="108"/>
    </row>
    <row r="52" spans="1:9" ht="15">
      <c r="A52" s="809" t="s">
        <v>905</v>
      </c>
      <c r="B52" s="809" t="s">
        <v>886</v>
      </c>
      <c r="C52" s="809" t="s">
        <v>887</v>
      </c>
      <c r="D52" s="809">
        <v>2012</v>
      </c>
      <c r="E52" s="111" t="s">
        <v>888</v>
      </c>
      <c r="F52" s="806">
        <v>950</v>
      </c>
      <c r="G52" s="807">
        <f>F52*3</f>
        <v>2850</v>
      </c>
      <c r="H52" s="108"/>
      <c r="I52" s="108"/>
    </row>
    <row r="53" spans="1:9" ht="15">
      <c r="A53" s="810"/>
      <c r="B53" s="810"/>
      <c r="C53" s="810"/>
      <c r="D53" s="810"/>
      <c r="E53" s="112" t="s">
        <v>889</v>
      </c>
      <c r="F53" s="806"/>
      <c r="G53" s="807"/>
      <c r="H53" s="108"/>
      <c r="I53" s="108"/>
    </row>
    <row r="54" spans="1:9" ht="15">
      <c r="A54" s="810"/>
      <c r="B54" s="810"/>
      <c r="C54" s="810"/>
      <c r="D54" s="810"/>
      <c r="E54" s="112" t="s">
        <v>890</v>
      </c>
      <c r="F54" s="806"/>
      <c r="G54" s="807"/>
      <c r="H54" s="108"/>
      <c r="I54" s="108"/>
    </row>
    <row r="55" spans="1:9" ht="15.75" thickBot="1">
      <c r="A55" s="811"/>
      <c r="B55" s="811"/>
      <c r="C55" s="811"/>
      <c r="D55" s="811"/>
      <c r="E55" s="110" t="s">
        <v>891</v>
      </c>
      <c r="F55" s="806"/>
      <c r="G55" s="807"/>
      <c r="H55" s="108"/>
      <c r="I55" s="108"/>
    </row>
    <row r="56" spans="1:9" ht="15.75" thickBot="1">
      <c r="A56" s="809" t="s">
        <v>906</v>
      </c>
      <c r="B56" s="809" t="s">
        <v>892</v>
      </c>
      <c r="C56" s="809" t="s">
        <v>893</v>
      </c>
      <c r="D56" s="809">
        <v>2012</v>
      </c>
      <c r="E56" s="111" t="s">
        <v>894</v>
      </c>
      <c r="F56" s="806">
        <v>1300</v>
      </c>
      <c r="G56" s="807">
        <f>F56*5</f>
        <v>6500</v>
      </c>
      <c r="H56" s="108"/>
      <c r="I56" s="108"/>
    </row>
    <row r="57" spans="1:11" ht="15">
      <c r="A57" s="810"/>
      <c r="B57" s="810"/>
      <c r="C57" s="810"/>
      <c r="D57" s="810"/>
      <c r="E57" s="112" t="s">
        <v>895</v>
      </c>
      <c r="F57" s="806"/>
      <c r="G57" s="807"/>
      <c r="H57" s="108"/>
      <c r="I57" s="108"/>
      <c r="J57" s="113" t="s">
        <v>911</v>
      </c>
      <c r="K57" s="114">
        <f>SUM(G34:G38,I43:J48,G52:G65)</f>
        <v>33759.979999999996</v>
      </c>
    </row>
    <row r="58" spans="1:11" ht="15.75" thickBot="1">
      <c r="A58" s="810"/>
      <c r="B58" s="810"/>
      <c r="C58" s="810"/>
      <c r="D58" s="810"/>
      <c r="E58" s="112" t="s">
        <v>896</v>
      </c>
      <c r="F58" s="806"/>
      <c r="G58" s="807"/>
      <c r="H58" s="108"/>
      <c r="I58" s="108"/>
      <c r="J58" s="115" t="s">
        <v>912</v>
      </c>
      <c r="K58" s="116"/>
    </row>
    <row r="59" spans="1:9" ht="15">
      <c r="A59" s="810"/>
      <c r="B59" s="810"/>
      <c r="C59" s="810"/>
      <c r="D59" s="810"/>
      <c r="E59" s="112" t="s">
        <v>897</v>
      </c>
      <c r="F59" s="806"/>
      <c r="G59" s="807"/>
      <c r="H59" s="108"/>
      <c r="I59" s="108"/>
    </row>
    <row r="60" spans="1:9" ht="15">
      <c r="A60" s="810"/>
      <c r="B60" s="810"/>
      <c r="C60" s="810"/>
      <c r="D60" s="810"/>
      <c r="E60" s="112" t="s">
        <v>898</v>
      </c>
      <c r="F60" s="806"/>
      <c r="G60" s="807"/>
      <c r="H60" s="108"/>
      <c r="I60" s="108"/>
    </row>
    <row r="61" spans="1:9" ht="15.75" thickBot="1">
      <c r="A61" s="811"/>
      <c r="B61" s="811"/>
      <c r="C61" s="811"/>
      <c r="D61" s="811"/>
      <c r="E61" s="110" t="s">
        <v>899</v>
      </c>
      <c r="F61" s="806"/>
      <c r="G61" s="807"/>
      <c r="H61" s="108"/>
      <c r="I61" s="108"/>
    </row>
    <row r="62" spans="1:9" ht="15">
      <c r="A62" s="809" t="s">
        <v>907</v>
      </c>
      <c r="B62" s="809" t="s">
        <v>900</v>
      </c>
      <c r="C62" s="809" t="s">
        <v>901</v>
      </c>
      <c r="D62" s="809">
        <v>2012</v>
      </c>
      <c r="E62" s="111" t="s">
        <v>888</v>
      </c>
      <c r="F62" s="806">
        <v>1200</v>
      </c>
      <c r="G62" s="807">
        <f>F62*3</f>
        <v>3600</v>
      </c>
      <c r="H62" s="108"/>
      <c r="I62" s="108"/>
    </row>
    <row r="63" spans="1:9" ht="15">
      <c r="A63" s="810"/>
      <c r="B63" s="810"/>
      <c r="C63" s="810"/>
      <c r="D63" s="810"/>
      <c r="E63" s="112" t="s">
        <v>902</v>
      </c>
      <c r="F63" s="806"/>
      <c r="G63" s="807"/>
      <c r="H63" s="108"/>
      <c r="I63" s="108"/>
    </row>
    <row r="64" spans="1:9" ht="15">
      <c r="A64" s="810"/>
      <c r="B64" s="810"/>
      <c r="C64" s="810"/>
      <c r="D64" s="810"/>
      <c r="E64" s="112" t="s">
        <v>903</v>
      </c>
      <c r="F64" s="806"/>
      <c r="G64" s="807"/>
      <c r="H64" s="108"/>
      <c r="I64" s="108"/>
    </row>
    <row r="65" spans="1:9" ht="15.75" thickBot="1">
      <c r="A65" s="811"/>
      <c r="B65" s="811"/>
      <c r="C65" s="811"/>
      <c r="D65" s="811"/>
      <c r="E65" s="110" t="s">
        <v>904</v>
      </c>
      <c r="F65" s="806"/>
      <c r="G65" s="807"/>
      <c r="H65" s="108"/>
      <c r="I65" s="108"/>
    </row>
  </sheetData>
  <sheetProtection/>
  <mergeCells count="51">
    <mergeCell ref="A40:A42"/>
    <mergeCell ref="E40:H41"/>
    <mergeCell ref="A2:A13"/>
    <mergeCell ref="M4:M18"/>
    <mergeCell ref="B15:G16"/>
    <mergeCell ref="H15:K15"/>
    <mergeCell ref="A17:A18"/>
    <mergeCell ref="I43:J45"/>
    <mergeCell ref="I40:J42"/>
    <mergeCell ref="G46:G48"/>
    <mergeCell ref="A43:A45"/>
    <mergeCell ref="B43:B45"/>
    <mergeCell ref="F43:F45"/>
    <mergeCell ref="G43:G45"/>
    <mergeCell ref="B46:B48"/>
    <mergeCell ref="H46:H48"/>
    <mergeCell ref="H43:H45"/>
    <mergeCell ref="B1:G1"/>
    <mergeCell ref="H1:K1"/>
    <mergeCell ref="G31:G33"/>
    <mergeCell ref="A31:A33"/>
    <mergeCell ref="C31:C33"/>
    <mergeCell ref="D31:D33"/>
    <mergeCell ref="F31:F33"/>
    <mergeCell ref="I46:J48"/>
    <mergeCell ref="A50:A51"/>
    <mergeCell ref="B50:B51"/>
    <mergeCell ref="C50:C51"/>
    <mergeCell ref="D50:D51"/>
    <mergeCell ref="A46:A48"/>
    <mergeCell ref="F46:F48"/>
    <mergeCell ref="A62:A65"/>
    <mergeCell ref="B62:B65"/>
    <mergeCell ref="C62:C65"/>
    <mergeCell ref="D62:D65"/>
    <mergeCell ref="A52:A55"/>
    <mergeCell ref="B52:B55"/>
    <mergeCell ref="C52:C55"/>
    <mergeCell ref="D52:D55"/>
    <mergeCell ref="A56:A61"/>
    <mergeCell ref="B56:B61"/>
    <mergeCell ref="F62:F65"/>
    <mergeCell ref="G62:G65"/>
    <mergeCell ref="F50:F51"/>
    <mergeCell ref="F56:F61"/>
    <mergeCell ref="C56:C61"/>
    <mergeCell ref="D56:D61"/>
    <mergeCell ref="G50:G51"/>
    <mergeCell ref="F52:F55"/>
    <mergeCell ref="G52:G55"/>
    <mergeCell ref="G56:G61"/>
  </mergeCells>
  <printOptions/>
  <pageMargins left="0.15748031496062992" right="0.15748031496062992" top="0.7480314960629921" bottom="0.2755905511811024" header="0.31496062992125984" footer="0.31496062992125984"/>
  <pageSetup horizontalDpi="600" verticalDpi="600" orientation="landscape" paperSize="9" scale="62" r:id="rId1"/>
  <headerFooter>
    <oddHeader>&amp;LZałacznik nr 12 
wykaz jednostek pływających</oddHeader>
  </headerFooter>
  <rowBreaks count="2" manualBreakCount="2">
    <brk id="21" max="12" man="1"/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2012-10-31T07:31:53Z</cp:lastPrinted>
  <dcterms:created xsi:type="dcterms:W3CDTF">2006-09-22T13:37:51Z</dcterms:created>
  <dcterms:modified xsi:type="dcterms:W3CDTF">2013-11-13T15:06:55Z</dcterms:modified>
  <cp:category/>
  <cp:version/>
  <cp:contentType/>
  <cp:contentStatus/>
</cp:coreProperties>
</file>