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52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<sst xmlns="http://schemas.openxmlformats.org/spreadsheetml/2006/main" count="745" uniqueCount="322">
  <si>
    <t>L.p.</t>
  </si>
  <si>
    <t>Adres punktu poboru</t>
  </si>
  <si>
    <t>Oświetlenie uliczne</t>
  </si>
  <si>
    <t>C11</t>
  </si>
  <si>
    <t>C12b</t>
  </si>
  <si>
    <t>ul.Gdańska</t>
  </si>
  <si>
    <t>00073202</t>
  </si>
  <si>
    <t>00073201</t>
  </si>
  <si>
    <t>00075096</t>
  </si>
  <si>
    <t>00076117</t>
  </si>
  <si>
    <t>00073999</t>
  </si>
  <si>
    <t>00021614</t>
  </si>
  <si>
    <t>00040779</t>
  </si>
  <si>
    <t>00072997</t>
  </si>
  <si>
    <t>70124895</t>
  </si>
  <si>
    <t>00076116</t>
  </si>
  <si>
    <t>00076213</t>
  </si>
  <si>
    <t>00076218</t>
  </si>
  <si>
    <t>00040771</t>
  </si>
  <si>
    <t>70302930</t>
  </si>
  <si>
    <t>00075094</t>
  </si>
  <si>
    <t>00075095</t>
  </si>
  <si>
    <t>Osiedle Lubawskie</t>
  </si>
  <si>
    <t>0007510</t>
  </si>
  <si>
    <t>12902820</t>
  </si>
  <si>
    <t>14354390</t>
  </si>
  <si>
    <t>25953420</t>
  </si>
  <si>
    <t>13051926</t>
  </si>
  <si>
    <t>14489226</t>
  </si>
  <si>
    <t>00023854</t>
  </si>
  <si>
    <t>00023853</t>
  </si>
  <si>
    <t>00029686</t>
  </si>
  <si>
    <t>00076214</t>
  </si>
  <si>
    <t>00076217</t>
  </si>
  <si>
    <t>70127043</t>
  </si>
  <si>
    <t>00113372</t>
  </si>
  <si>
    <t>60379589</t>
  </si>
  <si>
    <t>13919878</t>
  </si>
  <si>
    <t>00022496</t>
  </si>
  <si>
    <t>70690691</t>
  </si>
  <si>
    <t>70727664</t>
  </si>
  <si>
    <t>29433008</t>
  </si>
  <si>
    <t>29593707</t>
  </si>
  <si>
    <t>60695827</t>
  </si>
  <si>
    <t>00026826</t>
  </si>
  <si>
    <t>70580170</t>
  </si>
  <si>
    <t>00074922</t>
  </si>
  <si>
    <t>00010547</t>
  </si>
  <si>
    <t>00040773</t>
  </si>
  <si>
    <t>70690358</t>
  </si>
  <si>
    <t>00075099</t>
  </si>
  <si>
    <t>00074926</t>
  </si>
  <si>
    <t>00078120</t>
  </si>
  <si>
    <t>70686996</t>
  </si>
  <si>
    <t>Urząd Miasta Iławy</t>
  </si>
  <si>
    <t xml:space="preserve">1.1. Miasto Iława - Oświetlenie uliczne </t>
  </si>
  <si>
    <t>1.2. Miasto Iława - Pozostałe obiekty</t>
  </si>
  <si>
    <t>Fotoradar</t>
  </si>
  <si>
    <t>Sygnalizacja świetlna</t>
  </si>
  <si>
    <t>303-0005500</t>
  </si>
  <si>
    <t>C21</t>
  </si>
  <si>
    <t>06360091</t>
  </si>
  <si>
    <t>71994510</t>
  </si>
  <si>
    <t>11272185</t>
  </si>
  <si>
    <t>11272193</t>
  </si>
  <si>
    <t>01332076</t>
  </si>
  <si>
    <t>01354616</t>
  </si>
  <si>
    <t>11272188</t>
  </si>
  <si>
    <t>4694202</t>
  </si>
  <si>
    <t>10253974</t>
  </si>
  <si>
    <t>14073007</t>
  </si>
  <si>
    <t>5134502</t>
  </si>
  <si>
    <t>131806</t>
  </si>
  <si>
    <t>68505446</t>
  </si>
  <si>
    <t>01355844</t>
  </si>
  <si>
    <t>01276904</t>
  </si>
  <si>
    <t>29811306</t>
  </si>
  <si>
    <t>71994494</t>
  </si>
  <si>
    <t>73276716</t>
  </si>
  <si>
    <t>9610168</t>
  </si>
  <si>
    <t>70127015</t>
  </si>
  <si>
    <t>12457759</t>
  </si>
  <si>
    <t>73237138</t>
  </si>
  <si>
    <t>10339426</t>
  </si>
  <si>
    <t>70146076</t>
  </si>
  <si>
    <t>C12a</t>
  </si>
  <si>
    <t>C22a</t>
  </si>
  <si>
    <t>172012193</t>
  </si>
  <si>
    <t>Gimnazjum</t>
  </si>
  <si>
    <t>Gimnazjum/stołówka</t>
  </si>
  <si>
    <t>Szkoła Podstawowa</t>
  </si>
  <si>
    <t>Przedszkole</t>
  </si>
  <si>
    <t>Ośrodek Psychoedukacji Profilaktyki, Uzależnień i Pomocy Rodzinie</t>
  </si>
  <si>
    <t>Sala sportowa</t>
  </si>
  <si>
    <t>Miejski Ośrodek Pomocy Społecznej</t>
  </si>
  <si>
    <t>MOPS</t>
  </si>
  <si>
    <t>Miejska Biblioteka Publiczna</t>
  </si>
  <si>
    <t>Biblioteka</t>
  </si>
  <si>
    <t>Przedszkole Miejskie nr 6</t>
  </si>
  <si>
    <t>Przedszkole Miejskie nr 5</t>
  </si>
  <si>
    <t>Przedszkole Miejskie nr 4</t>
  </si>
  <si>
    <t>Przedszkole Miejskie nr 3</t>
  </si>
  <si>
    <t>Przedszkole  Miejskie nr 2</t>
  </si>
  <si>
    <t>Samorządowa Szkoła Podstawowa nr 3</t>
  </si>
  <si>
    <t>Samorządowa Szkoła Podstawowa nr 4</t>
  </si>
  <si>
    <t>Samorządowa Szkoła Podstawowa nr 2</t>
  </si>
  <si>
    <t>Gimnazjum Samorządowe nr 1</t>
  </si>
  <si>
    <t>Punkt poboru</t>
  </si>
  <si>
    <t>Rodzaj punktu poboru</t>
  </si>
  <si>
    <t>14-200</t>
  </si>
  <si>
    <t>Iława</t>
  </si>
  <si>
    <t>ul. Dąbrowskiego</t>
  </si>
  <si>
    <t>Iławskie Centrum Kultury</t>
  </si>
  <si>
    <t>Osiedlowy Dom Kultury</t>
  </si>
  <si>
    <t>Kinoteatr</t>
  </si>
  <si>
    <t>Amfiteatr-socjalny</t>
  </si>
  <si>
    <t>Zadaszona scena amfiteatru</t>
  </si>
  <si>
    <t>ul. Niepodległości 3</t>
  </si>
  <si>
    <t>ul. Niepodległości 13A</t>
  </si>
  <si>
    <t>ul. Jagiellończyka 3</t>
  </si>
  <si>
    <t>ul. Westerplatte 5</t>
  </si>
  <si>
    <t>ul. Grunwaldzka 6A</t>
  </si>
  <si>
    <t>ul. Wiejska 3</t>
  </si>
  <si>
    <t>ul .Gen.Andersa 8A</t>
  </si>
  <si>
    <t>ul. Dąbrowskiego 17B</t>
  </si>
  <si>
    <t>ul. Kościuszki 22</t>
  </si>
  <si>
    <t>ul. Kasprowicza 3</t>
  </si>
  <si>
    <t>ul. Niepodległości 11A</t>
  </si>
  <si>
    <t>ul. Andersa 7</t>
  </si>
  <si>
    <t>ul. Wiejska 11</t>
  </si>
  <si>
    <t>ul. Kościuszki 2</t>
  </si>
  <si>
    <t>ul. Asnyka 3B</t>
  </si>
  <si>
    <t>ul. Chełmińska 1</t>
  </si>
  <si>
    <t>ul. Barlickiego</t>
  </si>
  <si>
    <t>ul. Sienkiewicza dz.73</t>
  </si>
  <si>
    <t>ul. Ostródzka</t>
  </si>
  <si>
    <t>Hydrofornia, ul. Niepodległości</t>
  </si>
  <si>
    <t>ul. Księżnej Dobrawy</t>
  </si>
  <si>
    <t>ul. Sienkiewicza</t>
  </si>
  <si>
    <t>ul. Lipowy Dwór</t>
  </si>
  <si>
    <t>ul. Jana III Sobieskiego</t>
  </si>
  <si>
    <t>ul. Dąbrowskiego-Obwodnica</t>
  </si>
  <si>
    <t>ul. Kard. Wyszyńskiego</t>
  </si>
  <si>
    <t xml:space="preserve">ul. Królowej Jadwigi </t>
  </si>
  <si>
    <t>ul. Sucharskiego</t>
  </si>
  <si>
    <t>ul. Sikorskiego</t>
  </si>
  <si>
    <t>ul. Chopina</t>
  </si>
  <si>
    <t>ul. Zielona</t>
  </si>
  <si>
    <t>ul. Rzemieślnicza</t>
  </si>
  <si>
    <t>ul. Wojska Polskiego</t>
  </si>
  <si>
    <t>ul. 1 Maja</t>
  </si>
  <si>
    <t>ul. Lubawska</t>
  </si>
  <si>
    <t>ul. Gen.Andersa</t>
  </si>
  <si>
    <t>ul. Rolna</t>
  </si>
  <si>
    <t>ul. Skłodowskiej-Curie</t>
  </si>
  <si>
    <t>ul. Elbląska</t>
  </si>
  <si>
    <t>ul. Biskupiska 10</t>
  </si>
  <si>
    <t>ul. Królowej Jadwigi 6</t>
  </si>
  <si>
    <t>ul. Wodna</t>
  </si>
  <si>
    <t>ul. Gen. Maczka</t>
  </si>
  <si>
    <t>ul. Kościuszki</t>
  </si>
  <si>
    <t>ul. Niepodległości-Park</t>
  </si>
  <si>
    <t>ul. Gdańska</t>
  </si>
  <si>
    <t xml:space="preserve">ul. Dąbrowskiego </t>
  </si>
  <si>
    <t>ul. 1 Maja-Centrum II</t>
  </si>
  <si>
    <t>ul. Gen.Okulickiego</t>
  </si>
  <si>
    <t>ul. Wiejska</t>
  </si>
  <si>
    <t>ul. Niepodległości</t>
  </si>
  <si>
    <t>ul. Broniewskiego</t>
  </si>
  <si>
    <t>ul. Wyczółkowskiego</t>
  </si>
  <si>
    <t>Iławskie Centrum Sportu, Turystyki i Rekreacji</t>
  </si>
  <si>
    <t>Obiekt sportowy-stadion</t>
  </si>
  <si>
    <t>ul. Niepodległości 11B</t>
  </si>
  <si>
    <t>Obiekt sportowy</t>
  </si>
  <si>
    <t>ul. Sienkiewicza 1</t>
  </si>
  <si>
    <t>Kompleks Sportowy ORLIK</t>
  </si>
  <si>
    <t>ul. Św. A. Boboli</t>
  </si>
  <si>
    <t>Objekt Sportowo-Rekreacyjny ORLIK</t>
  </si>
  <si>
    <t>Barakowóz-obiekt socjalny</t>
  </si>
  <si>
    <t>ul. Kajki dz. Nr. 65/9</t>
  </si>
  <si>
    <t>Samorządowe Gimnazjum nr 2</t>
  </si>
  <si>
    <t>ul. Skłodowskiej 26A</t>
  </si>
  <si>
    <t>Galeria</t>
  </si>
  <si>
    <t>ul. Niepodległości 4</t>
  </si>
  <si>
    <t>ul. Skłodowskiej 31</t>
  </si>
  <si>
    <t>Kod</t>
  </si>
  <si>
    <t>Miejscowość</t>
  </si>
  <si>
    <t>Nr licznika</t>
  </si>
  <si>
    <t>Taryfa</t>
  </si>
  <si>
    <t>1.3. Miasto Iława - Samorządowa Szkoła Podstawowa nr 3</t>
  </si>
  <si>
    <t>1.4. Miasto Iława - Przedszkole Miejskie nr 2</t>
  </si>
  <si>
    <t>1.5. Miasto Iława - Miejski Ośrodek Pomocy Społecznej</t>
  </si>
  <si>
    <t>1.6. Miasto Iława - Miejska Biblioteka Publiczna</t>
  </si>
  <si>
    <t>1.7. Miasto Iława - Iławskie Centrum Kultury</t>
  </si>
  <si>
    <t>1.8. Miasto Iława - Iławskie Centrum Sportu, Turystyki i Rekreacji</t>
  </si>
  <si>
    <t>Nr ewidencyjny/PPE</t>
  </si>
  <si>
    <t>0037660130174306</t>
  </si>
  <si>
    <t>0037660130575339</t>
  </si>
  <si>
    <t>0037660130626263</t>
  </si>
  <si>
    <t>0037660130632529</t>
  </si>
  <si>
    <t>0037660130633135</t>
  </si>
  <si>
    <t>0037660130634751</t>
  </si>
  <si>
    <t>0037660130638286</t>
  </si>
  <si>
    <t>0037660130641017</t>
  </si>
  <si>
    <t>0037660130642330</t>
  </si>
  <si>
    <t>0037660130655060</t>
  </si>
  <si>
    <t>0037660130659508</t>
  </si>
  <si>
    <t>0037660131179365</t>
  </si>
  <si>
    <t>0037660131179668</t>
  </si>
  <si>
    <t>0037660131179567</t>
  </si>
  <si>
    <t>0037660130844010</t>
  </si>
  <si>
    <t>0037660130651525</t>
  </si>
  <si>
    <t>0037660130648087</t>
  </si>
  <si>
    <t>0037660130642633</t>
  </si>
  <si>
    <t>0037660130642532</t>
  </si>
  <si>
    <t>0037660130642431</t>
  </si>
  <si>
    <t>0037660131187348</t>
  </si>
  <si>
    <t>0037660131180476</t>
  </si>
  <si>
    <t>0037660131180274</t>
  </si>
  <si>
    <t>0037660131178557</t>
  </si>
  <si>
    <t>0037660131200785</t>
  </si>
  <si>
    <t>0037660131198159</t>
  </si>
  <si>
    <t>0037660131197755</t>
  </si>
  <si>
    <t>0037660131196947</t>
  </si>
  <si>
    <t>0037660131201896</t>
  </si>
  <si>
    <t>0037660131202001</t>
  </si>
  <si>
    <t>0037660131203516</t>
  </si>
  <si>
    <t>0037660131203617</t>
  </si>
  <si>
    <t>0037660131341538</t>
  </si>
  <si>
    <t>0037660131201189</t>
  </si>
  <si>
    <t>0037660131373062</t>
  </si>
  <si>
    <t>0037660131195937</t>
  </si>
  <si>
    <t>0037660131195836</t>
  </si>
  <si>
    <t>0037660131194826</t>
  </si>
  <si>
    <t>0037660131194018</t>
  </si>
  <si>
    <t>0037660131193816</t>
  </si>
  <si>
    <t>0037660131190883</t>
  </si>
  <si>
    <t>0037660131187954</t>
  </si>
  <si>
    <t>0037660131187853</t>
  </si>
  <si>
    <t>0037660135327935</t>
  </si>
  <si>
    <t>0037660130831579</t>
  </si>
  <si>
    <t>0037660131169665</t>
  </si>
  <si>
    <t>0037660131193917</t>
  </si>
  <si>
    <t>037660135530322</t>
  </si>
  <si>
    <t>0037660130628283</t>
  </si>
  <si>
    <t>0037660130625657</t>
  </si>
  <si>
    <t>0037660129968986</t>
  </si>
  <si>
    <t>0037660131373668</t>
  </si>
  <si>
    <t>037660130917768</t>
  </si>
  <si>
    <t>0037660130147125</t>
  </si>
  <si>
    <t>0037660033574228</t>
  </si>
  <si>
    <t>0037660130640916</t>
  </si>
  <si>
    <t>0037660033455505</t>
  </si>
  <si>
    <t>0037660130659912</t>
  </si>
  <si>
    <t>0037660130655969</t>
  </si>
  <si>
    <t>0037660131200987</t>
  </si>
  <si>
    <t>0037660130628586</t>
  </si>
  <si>
    <t>0037660034980829</t>
  </si>
  <si>
    <t>0037660130837340</t>
  </si>
  <si>
    <t>0037660033618583</t>
  </si>
  <si>
    <t>0037660033558060</t>
  </si>
  <si>
    <t>0037660131378924</t>
  </si>
  <si>
    <t>0037660131183611</t>
  </si>
  <si>
    <t>0037660034970725</t>
  </si>
  <si>
    <t>0037660035476135</t>
  </si>
  <si>
    <t>00376601306550212</t>
  </si>
  <si>
    <t>0037660134025610</t>
  </si>
  <si>
    <t>0037660130650414</t>
  </si>
  <si>
    <t>0037660130650313</t>
  </si>
  <si>
    <t>0037660033608580</t>
  </si>
  <si>
    <t>0037660033529364</t>
  </si>
  <si>
    <t>0037660033589483</t>
  </si>
  <si>
    <t>0037660130646067</t>
  </si>
  <si>
    <t>0037660130647885</t>
  </si>
  <si>
    <t>0037660130656676</t>
  </si>
  <si>
    <t>0037660130641219</t>
  </si>
  <si>
    <t>0037660033515321</t>
  </si>
  <si>
    <t>0037660033650515</t>
  </si>
  <si>
    <t>01354780;
00003874</t>
  </si>
  <si>
    <t>27403;
01355814</t>
  </si>
  <si>
    <t>01355815;
00005854</t>
  </si>
  <si>
    <t>131818;
1332488</t>
  </si>
  <si>
    <t>OBIEKTY ZAMAWIAJĄCEGO - zapotrzebowanie energii elektrycznej od dnia 01.08.2011 r. do dnia 31.12.2012 r.</t>
  </si>
  <si>
    <t>I.</t>
  </si>
  <si>
    <t>II.</t>
  </si>
  <si>
    <t>OBIEKTY ZAMAWIAJĄCEGO - zapotrzebowanie energii elektrycznej od dnia 01.01.2012 r. do dnia 31.12.2012 r.</t>
  </si>
  <si>
    <t>Razem</t>
  </si>
  <si>
    <t>Ogółem</t>
  </si>
  <si>
    <t>ul. Dąbrowskiego 11</t>
  </si>
  <si>
    <t>0037660130824105</t>
  </si>
  <si>
    <t>Budynek biurowy</t>
  </si>
  <si>
    <t>Hala Sportowo-Widowiskowa
 (zasilanie rezerwowe)</t>
  </si>
  <si>
    <t>Hala Sportowo-Widowiskowa
 (zasilanie podstawowe)</t>
  </si>
  <si>
    <t>Centrum Turystyczno-Rekreacyjne</t>
  </si>
  <si>
    <t>ul. Biskupska</t>
  </si>
  <si>
    <t>Wyspa Wielka Żuława</t>
  </si>
  <si>
    <t>ul. Chodkiewicza</t>
  </si>
  <si>
    <t>96638864</t>
  </si>
  <si>
    <t>0037660033413873</t>
  </si>
  <si>
    <t>Hydrofornia
 ul. Niepodległości</t>
  </si>
  <si>
    <t>01355808</t>
  </si>
  <si>
    <t>0037660035597484</t>
  </si>
  <si>
    <t>Suma kWh</t>
  </si>
  <si>
    <r>
      <t xml:space="preserve">Przedmiotem zamówienia jest Zakup Energii Elektrycznej do obiektów </t>
    </r>
    <r>
      <rPr>
        <b/>
        <sz val="10"/>
        <rFont val="Arial"/>
        <family val="2"/>
      </rPr>
      <t>Zamawiającego</t>
    </r>
  </si>
  <si>
    <t>Poniższa tabela przedstawia obiekty objęte przedmiotem zamówienia</t>
  </si>
  <si>
    <t>SZCZEGÓŁOWY OPIS PRZEDMIOTU ZAMÓWIENIA</t>
  </si>
  <si>
    <t>ul. Poprzeczna
 dz. Nr. 7-207/1</t>
  </si>
  <si>
    <t>Szacunkowe zużycie energii (kWH)
 w 2011
Strefa szczyt/dzienna</t>
  </si>
  <si>
    <t>Szacunkowe zużycie energii (kWh)
 w 2011 
Strefa pozaszczyt/nocna</t>
  </si>
  <si>
    <t>Szacunkowe zużycie energii (kWH)
 w 2012
Strefa szczyt/dzienna</t>
  </si>
  <si>
    <t>Szacunkowe zużycie energii (kWh)
 w 2012 
Strefa pozaszczyt/nocna</t>
  </si>
  <si>
    <t>2.1. Miasto Iława - Gimnazjum Samorządowe nr 1</t>
  </si>
  <si>
    <t>2.2. Miasto Iława - Gimnazjum Samorządowe nr 2</t>
  </si>
  <si>
    <t>2.3. Miasto Iława - Samorządowa Szkoła Podstawowa nr 2</t>
  </si>
  <si>
    <t>2.4. Miasto Iława - Samorządowa Szkoła Podstawowa nr 4</t>
  </si>
  <si>
    <t>2.5. Miasto Iława - Przedszkole Miejskie nr 3</t>
  </si>
  <si>
    <t>2.6. Miasto Iława - Przedszkole Miejskie nr 4</t>
  </si>
  <si>
    <t>2.7. Miasto Iława - Przedszkole Miejskie nr 5</t>
  </si>
  <si>
    <t>2.8. Miasto Iława - Przedszkole Miejskie nr 6</t>
  </si>
  <si>
    <t>2.9. Miasto Iława - Iławskie Centrum Kultury</t>
  </si>
  <si>
    <t xml:space="preserve">Załącznik nr 4 do SIWZ - w postępowaniu znak OO.3410-14/11 </t>
  </si>
  <si>
    <t xml:space="preserve">Moc umowna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</si>
</sst>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3"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18" fillId="5" borderId="1" applyNumberFormat="0" applyAlignment="0" applyProtection="0"/>
    <xf numFmtId="0" fontId="19" fillId="2" borderId="2" applyNumberFormat="0" applyAlignment="0" applyProtection="0"/>
    <xf numFmtId="0" fontId="15" fillId="1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17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/>
    </xf>
    <xf numFmtId="3" fontId="30" fillId="6" borderId="10" xfId="0" applyNumberFormat="1" applyFont="1" applyFill="1" applyBorder="1" applyAlignment="1">
      <alignment horizontal="center" vertical="distributed"/>
    </xf>
    <xf numFmtId="0" fontId="4" fillId="18" borderId="11" xfId="0" applyFont="1" applyFill="1" applyBorder="1" applyAlignment="1">
      <alignment vertical="distributed"/>
    </xf>
    <xf numFmtId="0" fontId="0" fillId="18" borderId="12" xfId="0" applyFill="1" applyBorder="1" applyAlignment="1">
      <alignment/>
    </xf>
    <xf numFmtId="3" fontId="4" fillId="18" borderId="13" xfId="0" applyNumberFormat="1" applyFont="1" applyFill="1" applyBorder="1" applyAlignment="1">
      <alignment vertical="distributed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15" borderId="10" xfId="0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9" fillId="6" borderId="10" xfId="0" applyNumberFormat="1" applyFont="1" applyFill="1" applyBorder="1" applyAlignment="1">
      <alignment horizontal="center"/>
    </xf>
    <xf numFmtId="0" fontId="10" fillId="6" borderId="10" xfId="0" applyNumberFormat="1" applyFont="1" applyFill="1" applyBorder="1" applyAlignment="1">
      <alignment horizontal="center"/>
    </xf>
    <xf numFmtId="0" fontId="10" fillId="6" borderId="10" xfId="0" applyNumberFormat="1" applyFont="1" applyFill="1" applyBorder="1" applyAlignment="1" applyProtection="1">
      <alignment horizontal="center" wrapText="1"/>
      <protection/>
    </xf>
    <xf numFmtId="49" fontId="10" fillId="6" borderId="10" xfId="0" applyNumberFormat="1" applyFont="1" applyFill="1" applyBorder="1" applyAlignment="1" applyProtection="1">
      <alignment horizontal="center" wrapText="1"/>
      <protection/>
    </xf>
    <xf numFmtId="0" fontId="30" fillId="6" borderId="10" xfId="0" applyFont="1" applyFill="1" applyBorder="1" applyAlignment="1">
      <alignment horizontal="center" vertical="distributed"/>
    </xf>
    <xf numFmtId="0" fontId="9" fillId="6" borderId="10" xfId="0" applyFont="1" applyFill="1" applyBorder="1" applyAlignment="1">
      <alignment horizontal="center" vertical="distributed"/>
    </xf>
    <xf numFmtId="1" fontId="10" fillId="0" borderId="10" xfId="0" applyNumberFormat="1" applyFont="1" applyFill="1" applyBorder="1" applyAlignment="1">
      <alignment horizontal="center" vertical="center"/>
    </xf>
    <xf numFmtId="49" fontId="9" fillId="6" borderId="10" xfId="0" applyNumberFormat="1" applyFont="1" applyFill="1" applyBorder="1" applyAlignment="1" applyProtection="1">
      <alignment horizontal="center" wrapText="1"/>
      <protection/>
    </xf>
    <xf numFmtId="0" fontId="9" fillId="6" borderId="10" xfId="0" applyNumberFormat="1" applyFont="1" applyFill="1" applyBorder="1" applyAlignment="1" applyProtection="1">
      <alignment horizontal="center" wrapText="1"/>
      <protection/>
    </xf>
    <xf numFmtId="0" fontId="31" fillId="6" borderId="10" xfId="0" applyFont="1" applyFill="1" applyBorder="1" applyAlignment="1">
      <alignment horizontal="center" vertical="distributed"/>
    </xf>
    <xf numFmtId="3" fontId="10" fillId="0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distributed"/>
    </xf>
    <xf numFmtId="0" fontId="0" fillId="18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8" fillId="15" borderId="11" xfId="0" applyFont="1" applyFill="1" applyBorder="1" applyAlignment="1">
      <alignment horizontal="left" vertical="center"/>
    </xf>
    <xf numFmtId="0" fontId="8" fillId="15" borderId="12" xfId="0" applyFont="1" applyFill="1" applyBorder="1" applyAlignment="1">
      <alignment horizontal="left" vertical="center"/>
    </xf>
    <xf numFmtId="0" fontId="8" fillId="15" borderId="13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EDBD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8"/>
  <sheetViews>
    <sheetView tabSelected="1" zoomScale="89" zoomScaleNormal="89" zoomScalePageLayoutView="0" workbookViewId="0" topLeftCell="A1">
      <selection activeCell="I122" sqref="I122"/>
    </sheetView>
  </sheetViews>
  <sheetFormatPr defaultColWidth="9.140625" defaultRowHeight="12.75"/>
  <cols>
    <col min="1" max="1" width="2.8515625" style="1" customWidth="1"/>
    <col min="2" max="2" width="18.28125" style="1" customWidth="1"/>
    <col min="3" max="3" width="17.00390625" style="24" customWidth="1"/>
    <col min="4" max="4" width="16.00390625" style="24" customWidth="1"/>
    <col min="5" max="5" width="6.00390625" style="24" customWidth="1"/>
    <col min="6" max="6" width="8.57421875" style="24" customWidth="1"/>
    <col min="7" max="7" width="8.8515625" style="5" customWidth="1"/>
    <col min="8" max="8" width="5.28125" style="1" customWidth="1"/>
    <col min="9" max="9" width="5.8515625" style="1" customWidth="1"/>
    <col min="10" max="10" width="15.00390625" style="1" customWidth="1"/>
    <col min="11" max="15" width="11.7109375" style="0" customWidth="1"/>
    <col min="16" max="16" width="12.28125" style="0" customWidth="1"/>
  </cols>
  <sheetData>
    <row r="1" ht="12.75">
      <c r="B1" s="80" t="s">
        <v>320</v>
      </c>
    </row>
    <row r="3" spans="1:15" ht="15.75">
      <c r="A3" s="82" t="s">
        <v>305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5" spans="1:41" ht="13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3.5" customHeight="1">
      <c r="A6" s="55" t="s">
        <v>303</v>
      </c>
      <c r="B6" s="9"/>
      <c r="C6" s="9"/>
      <c r="D6" s="9"/>
      <c r="E6" s="9"/>
      <c r="F6" s="9"/>
      <c r="G6" s="9"/>
      <c r="H6" s="9"/>
      <c r="I6" s="9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3.5" customHeight="1">
      <c r="A7" s="55" t="s">
        <v>304</v>
      </c>
      <c r="B7" s="9"/>
      <c r="C7" s="9"/>
      <c r="D7" s="9"/>
      <c r="E7" s="9"/>
      <c r="F7" s="9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3.5" customHeight="1">
      <c r="A8" s="9"/>
      <c r="B8" s="9"/>
      <c r="C8" s="9"/>
      <c r="D8" s="9"/>
      <c r="E8" s="9"/>
      <c r="F8" s="9"/>
      <c r="G8" s="9"/>
      <c r="H8" s="32"/>
      <c r="I8" s="32"/>
      <c r="J8" s="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27.75" customHeight="1">
      <c r="A9" s="41" t="s">
        <v>283</v>
      </c>
      <c r="B9" s="42" t="s">
        <v>282</v>
      </c>
      <c r="C9" s="9"/>
      <c r="D9" s="9"/>
      <c r="E9" s="9"/>
      <c r="F9" s="9"/>
      <c r="G9" s="9"/>
      <c r="H9" s="32"/>
      <c r="I9" s="32"/>
      <c r="J9" s="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5" customHeight="1">
      <c r="A10" s="83" t="s">
        <v>55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8" customFormat="1" ht="81.75" customHeight="1">
      <c r="A11" s="27" t="s">
        <v>0</v>
      </c>
      <c r="B11" s="27" t="s">
        <v>107</v>
      </c>
      <c r="C11" s="27" t="s">
        <v>108</v>
      </c>
      <c r="D11" s="27" t="s">
        <v>1</v>
      </c>
      <c r="E11" s="27" t="s">
        <v>185</v>
      </c>
      <c r="F11" s="57" t="s">
        <v>186</v>
      </c>
      <c r="G11" s="58" t="s">
        <v>187</v>
      </c>
      <c r="H11" s="59" t="s">
        <v>188</v>
      </c>
      <c r="I11" s="60" t="s">
        <v>321</v>
      </c>
      <c r="J11" s="61" t="s">
        <v>195</v>
      </c>
      <c r="K11" s="62" t="s">
        <v>307</v>
      </c>
      <c r="L11" s="62" t="s">
        <v>308</v>
      </c>
      <c r="M11" s="62" t="s">
        <v>309</v>
      </c>
      <c r="N11" s="62" t="s">
        <v>310</v>
      </c>
      <c r="O11" s="63" t="s">
        <v>302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11"/>
      <c r="AK11" s="10"/>
      <c r="AL11" s="10"/>
      <c r="AM11" s="10"/>
      <c r="AN11" s="10"/>
      <c r="AO11" s="10"/>
    </row>
    <row r="12" spans="1:41" s="2" customFormat="1" ht="15" customHeight="1">
      <c r="A12" s="12">
        <v>1</v>
      </c>
      <c r="B12" s="12" t="s">
        <v>54</v>
      </c>
      <c r="C12" s="12" t="s">
        <v>2</v>
      </c>
      <c r="D12" s="25" t="s">
        <v>169</v>
      </c>
      <c r="E12" s="25" t="s">
        <v>109</v>
      </c>
      <c r="F12" s="25" t="s">
        <v>110</v>
      </c>
      <c r="G12" s="44">
        <v>7976122</v>
      </c>
      <c r="H12" s="25" t="s">
        <v>3</v>
      </c>
      <c r="I12" s="25">
        <v>15</v>
      </c>
      <c r="J12" s="43" t="s">
        <v>196</v>
      </c>
      <c r="K12" s="64">
        <f>SUM(M12/12)*5</f>
        <v>1891.6666666666665</v>
      </c>
      <c r="L12" s="64">
        <f>SUM(N12/12)*5</f>
        <v>0</v>
      </c>
      <c r="M12" s="26">
        <v>4540</v>
      </c>
      <c r="N12" s="26">
        <v>0</v>
      </c>
      <c r="O12" s="65">
        <f>SUM(K12:N12)</f>
        <v>6431.666666666666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2" customFormat="1" ht="15" customHeight="1">
      <c r="A13" s="12">
        <v>2</v>
      </c>
      <c r="B13" s="12" t="s">
        <v>54</v>
      </c>
      <c r="C13" s="12" t="s">
        <v>2</v>
      </c>
      <c r="D13" s="25" t="s">
        <v>168</v>
      </c>
      <c r="E13" s="25" t="s">
        <v>109</v>
      </c>
      <c r="F13" s="25" t="s">
        <v>110</v>
      </c>
      <c r="G13" s="43">
        <v>27659732</v>
      </c>
      <c r="H13" s="25" t="s">
        <v>4</v>
      </c>
      <c r="I13" s="25">
        <v>1</v>
      </c>
      <c r="J13" s="43" t="s">
        <v>197</v>
      </c>
      <c r="K13" s="64">
        <f>SUM(M13/12)*5</f>
        <v>1278.75</v>
      </c>
      <c r="L13" s="64">
        <f>SUM(N13/12)*5</f>
        <v>2355</v>
      </c>
      <c r="M13" s="30">
        <v>3069</v>
      </c>
      <c r="N13" s="30">
        <v>5652</v>
      </c>
      <c r="O13" s="65">
        <f aca="true" t="shared" si="0" ref="O13:O60">SUM(K13:N13)</f>
        <v>12354.75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s="2" customFormat="1" ht="15" customHeight="1">
      <c r="A14" s="12">
        <v>3</v>
      </c>
      <c r="B14" s="12" t="s">
        <v>54</v>
      </c>
      <c r="C14" s="12" t="s">
        <v>2</v>
      </c>
      <c r="D14" s="26" t="s">
        <v>167</v>
      </c>
      <c r="E14" s="25" t="s">
        <v>109</v>
      </c>
      <c r="F14" s="25" t="s">
        <v>110</v>
      </c>
      <c r="G14" s="44">
        <v>9779585</v>
      </c>
      <c r="H14" s="26" t="s">
        <v>4</v>
      </c>
      <c r="I14" s="26">
        <v>31</v>
      </c>
      <c r="J14" s="44" t="s">
        <v>198</v>
      </c>
      <c r="K14" s="64">
        <f>SUM(M14/12)*5</f>
        <v>8639.583333333334</v>
      </c>
      <c r="L14" s="64">
        <f aca="true" t="shared" si="1" ref="L14:L25">SUM(N14/12)*5</f>
        <v>21112.916666666664</v>
      </c>
      <c r="M14" s="30">
        <v>20735</v>
      </c>
      <c r="N14" s="30">
        <v>50671</v>
      </c>
      <c r="O14" s="65">
        <f t="shared" si="0"/>
        <v>101158.5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s="2" customFormat="1" ht="15" customHeight="1">
      <c r="A15" s="12">
        <v>4</v>
      </c>
      <c r="B15" s="12" t="s">
        <v>54</v>
      </c>
      <c r="C15" s="12" t="s">
        <v>2</v>
      </c>
      <c r="D15" s="25" t="s">
        <v>165</v>
      </c>
      <c r="E15" s="25" t="s">
        <v>109</v>
      </c>
      <c r="F15" s="25" t="s">
        <v>110</v>
      </c>
      <c r="G15" s="43">
        <v>9779586</v>
      </c>
      <c r="H15" s="25" t="s">
        <v>4</v>
      </c>
      <c r="I15" s="25">
        <v>15</v>
      </c>
      <c r="J15" s="43" t="s">
        <v>199</v>
      </c>
      <c r="K15" s="64">
        <f>SUM(M15/12)*5</f>
        <v>2696.25</v>
      </c>
      <c r="L15" s="64">
        <f t="shared" si="1"/>
        <v>4942.5</v>
      </c>
      <c r="M15" s="30">
        <v>6471</v>
      </c>
      <c r="N15" s="30">
        <v>11862</v>
      </c>
      <c r="O15" s="65">
        <f t="shared" si="0"/>
        <v>25971.75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s="2" customFormat="1" ht="15" customHeight="1">
      <c r="A16" s="12">
        <v>5</v>
      </c>
      <c r="B16" s="12" t="s">
        <v>54</v>
      </c>
      <c r="C16" s="12" t="s">
        <v>2</v>
      </c>
      <c r="D16" s="25" t="s">
        <v>166</v>
      </c>
      <c r="E16" s="25" t="s">
        <v>109</v>
      </c>
      <c r="F16" s="25" t="s">
        <v>110</v>
      </c>
      <c r="G16" s="43">
        <v>24753799</v>
      </c>
      <c r="H16" s="25" t="s">
        <v>4</v>
      </c>
      <c r="I16" s="25">
        <v>7</v>
      </c>
      <c r="J16" s="43" t="s">
        <v>200</v>
      </c>
      <c r="K16" s="64">
        <f>SUM(M16/12)*5</f>
        <v>1385.4166666666665</v>
      </c>
      <c r="L16" s="64">
        <f t="shared" si="1"/>
        <v>2025</v>
      </c>
      <c r="M16" s="30">
        <v>3325</v>
      </c>
      <c r="N16" s="30">
        <v>4860</v>
      </c>
      <c r="O16" s="65">
        <f t="shared" si="0"/>
        <v>11595.416666666666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s="2" customFormat="1" ht="15" customHeight="1">
      <c r="A17" s="12">
        <v>6</v>
      </c>
      <c r="B17" s="12" t="s">
        <v>54</v>
      </c>
      <c r="C17" s="12" t="s">
        <v>2</v>
      </c>
      <c r="D17" s="25" t="s">
        <v>165</v>
      </c>
      <c r="E17" s="25" t="s">
        <v>109</v>
      </c>
      <c r="F17" s="25" t="s">
        <v>110</v>
      </c>
      <c r="G17" s="43">
        <v>9779582</v>
      </c>
      <c r="H17" s="25" t="s">
        <v>4</v>
      </c>
      <c r="I17" s="25">
        <v>20</v>
      </c>
      <c r="J17" s="43" t="s">
        <v>201</v>
      </c>
      <c r="K17" s="64">
        <f>SUM(M17/12)*5</f>
        <v>7209.583333333334</v>
      </c>
      <c r="L17" s="64">
        <f t="shared" si="1"/>
        <v>11785.416666666668</v>
      </c>
      <c r="M17" s="30">
        <v>17303</v>
      </c>
      <c r="N17" s="30">
        <v>28285</v>
      </c>
      <c r="O17" s="65">
        <f t="shared" si="0"/>
        <v>64583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s="2" customFormat="1" ht="15" customHeight="1">
      <c r="A18" s="12">
        <v>7</v>
      </c>
      <c r="B18" s="12" t="s">
        <v>54</v>
      </c>
      <c r="C18" s="12" t="s">
        <v>2</v>
      </c>
      <c r="D18" s="25" t="s">
        <v>150</v>
      </c>
      <c r="E18" s="25" t="s">
        <v>109</v>
      </c>
      <c r="F18" s="25" t="s">
        <v>110</v>
      </c>
      <c r="G18" s="43">
        <v>5108363</v>
      </c>
      <c r="H18" s="25" t="s">
        <v>4</v>
      </c>
      <c r="I18" s="25">
        <v>15</v>
      </c>
      <c r="J18" s="43" t="s">
        <v>202</v>
      </c>
      <c r="K18" s="38">
        <v>0</v>
      </c>
      <c r="L18" s="38">
        <v>0</v>
      </c>
      <c r="M18" s="30">
        <v>4377</v>
      </c>
      <c r="N18" s="30">
        <v>7144</v>
      </c>
      <c r="O18" s="65">
        <f t="shared" si="0"/>
        <v>11521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s="2" customFormat="1" ht="15" customHeight="1">
      <c r="A19" s="12">
        <v>8</v>
      </c>
      <c r="B19" s="12" t="s">
        <v>54</v>
      </c>
      <c r="C19" s="12" t="s">
        <v>2</v>
      </c>
      <c r="D19" s="25" t="s">
        <v>164</v>
      </c>
      <c r="E19" s="25" t="s">
        <v>109</v>
      </c>
      <c r="F19" s="25" t="s">
        <v>110</v>
      </c>
      <c r="G19" s="43" t="s">
        <v>52</v>
      </c>
      <c r="H19" s="25" t="s">
        <v>4</v>
      </c>
      <c r="I19" s="25">
        <v>12</v>
      </c>
      <c r="J19" s="43" t="s">
        <v>203</v>
      </c>
      <c r="K19" s="64">
        <f>SUM(M19/12)*5</f>
        <v>2080.4166666666665</v>
      </c>
      <c r="L19" s="64">
        <f t="shared" si="1"/>
        <v>4001.666666666667</v>
      </c>
      <c r="M19" s="30">
        <v>4993</v>
      </c>
      <c r="N19" s="30">
        <v>9604</v>
      </c>
      <c r="O19" s="65">
        <f t="shared" si="0"/>
        <v>20679.083333333336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s="2" customFormat="1" ht="15" customHeight="1">
      <c r="A20" s="12">
        <v>9</v>
      </c>
      <c r="B20" s="12" t="s">
        <v>54</v>
      </c>
      <c r="C20" s="12" t="s">
        <v>2</v>
      </c>
      <c r="D20" s="25" t="s">
        <v>152</v>
      </c>
      <c r="E20" s="25" t="s">
        <v>109</v>
      </c>
      <c r="F20" s="25" t="s">
        <v>110</v>
      </c>
      <c r="G20" s="43" t="s">
        <v>51</v>
      </c>
      <c r="H20" s="25" t="s">
        <v>4</v>
      </c>
      <c r="I20" s="25">
        <v>20</v>
      </c>
      <c r="J20" s="43" t="s">
        <v>204</v>
      </c>
      <c r="K20" s="64">
        <f aca="true" t="shared" si="2" ref="K20:L58">SUM(M20/12)*5</f>
        <v>8150.416666666666</v>
      </c>
      <c r="L20" s="64">
        <f t="shared" si="1"/>
        <v>15126.666666666668</v>
      </c>
      <c r="M20" s="30">
        <v>19561</v>
      </c>
      <c r="N20" s="30">
        <v>36304</v>
      </c>
      <c r="O20" s="65">
        <f t="shared" si="0"/>
        <v>79142.08333333334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s="2" customFormat="1" ht="15" customHeight="1">
      <c r="A21" s="12">
        <v>10</v>
      </c>
      <c r="B21" s="12" t="s">
        <v>54</v>
      </c>
      <c r="C21" s="12" t="s">
        <v>2</v>
      </c>
      <c r="D21" s="25" t="s">
        <v>111</v>
      </c>
      <c r="E21" s="25" t="s">
        <v>109</v>
      </c>
      <c r="F21" s="25" t="s">
        <v>110</v>
      </c>
      <c r="G21" s="43" t="s">
        <v>50</v>
      </c>
      <c r="H21" s="25" t="s">
        <v>4</v>
      </c>
      <c r="I21" s="25">
        <v>40</v>
      </c>
      <c r="J21" s="43" t="s">
        <v>205</v>
      </c>
      <c r="K21" s="64">
        <f t="shared" si="2"/>
        <v>9120.416666666666</v>
      </c>
      <c r="L21" s="64">
        <f t="shared" si="1"/>
        <v>10299.166666666668</v>
      </c>
      <c r="M21" s="30">
        <v>21889</v>
      </c>
      <c r="N21" s="30">
        <v>24718</v>
      </c>
      <c r="O21" s="65">
        <f t="shared" si="0"/>
        <v>66026.58333333334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s="2" customFormat="1" ht="15" customHeight="1">
      <c r="A22" s="12">
        <v>11</v>
      </c>
      <c r="B22" s="12" t="s">
        <v>54</v>
      </c>
      <c r="C22" s="12" t="s">
        <v>2</v>
      </c>
      <c r="D22" s="25" t="s">
        <v>163</v>
      </c>
      <c r="E22" s="25" t="s">
        <v>109</v>
      </c>
      <c r="F22" s="25" t="s">
        <v>110</v>
      </c>
      <c r="G22" s="43" t="s">
        <v>49</v>
      </c>
      <c r="H22" s="25" t="s">
        <v>4</v>
      </c>
      <c r="I22" s="25">
        <v>40</v>
      </c>
      <c r="J22" s="43" t="s">
        <v>206</v>
      </c>
      <c r="K22" s="64">
        <f t="shared" si="2"/>
        <v>6562.083333333334</v>
      </c>
      <c r="L22" s="64">
        <f t="shared" si="1"/>
        <v>12145.833333333332</v>
      </c>
      <c r="M22" s="30">
        <v>15749</v>
      </c>
      <c r="N22" s="30">
        <v>29150</v>
      </c>
      <c r="O22" s="65">
        <f t="shared" si="0"/>
        <v>63606.916666666664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s="2" customFormat="1" ht="15" customHeight="1">
      <c r="A23" s="12">
        <v>12</v>
      </c>
      <c r="B23" s="12" t="s">
        <v>54</v>
      </c>
      <c r="C23" s="12" t="s">
        <v>2</v>
      </c>
      <c r="D23" s="25" t="s">
        <v>5</v>
      </c>
      <c r="E23" s="25" t="s">
        <v>109</v>
      </c>
      <c r="F23" s="25" t="s">
        <v>110</v>
      </c>
      <c r="G23" s="43" t="s">
        <v>6</v>
      </c>
      <c r="H23" s="25" t="s">
        <v>4</v>
      </c>
      <c r="I23" s="25">
        <v>15</v>
      </c>
      <c r="J23" s="43" t="s">
        <v>207</v>
      </c>
      <c r="K23" s="64">
        <f t="shared" si="2"/>
        <v>1823.75</v>
      </c>
      <c r="L23" s="64">
        <f t="shared" si="1"/>
        <v>2976.666666666667</v>
      </c>
      <c r="M23" s="30">
        <v>4377</v>
      </c>
      <c r="N23" s="30">
        <v>7144</v>
      </c>
      <c r="O23" s="65">
        <f t="shared" si="0"/>
        <v>16321.416666666668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s="2" customFormat="1" ht="15" customHeight="1">
      <c r="A24" s="12">
        <v>13</v>
      </c>
      <c r="B24" s="12" t="s">
        <v>54</v>
      </c>
      <c r="C24" s="12" t="s">
        <v>2</v>
      </c>
      <c r="D24" s="25" t="s">
        <v>162</v>
      </c>
      <c r="E24" s="25" t="s">
        <v>109</v>
      </c>
      <c r="F24" s="25" t="s">
        <v>110</v>
      </c>
      <c r="G24" s="43" t="s">
        <v>48</v>
      </c>
      <c r="H24" s="25" t="s">
        <v>4</v>
      </c>
      <c r="I24" s="25">
        <v>25</v>
      </c>
      <c r="J24" s="43" t="s">
        <v>208</v>
      </c>
      <c r="K24" s="64">
        <f t="shared" si="2"/>
        <v>5576.25</v>
      </c>
      <c r="L24" s="64">
        <f t="shared" si="1"/>
        <v>10385</v>
      </c>
      <c r="M24" s="30">
        <v>13383</v>
      </c>
      <c r="N24" s="30">
        <v>24924</v>
      </c>
      <c r="O24" s="65">
        <f t="shared" si="0"/>
        <v>54268.25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s="2" customFormat="1" ht="15" customHeight="1">
      <c r="A25" s="12">
        <v>14</v>
      </c>
      <c r="B25" s="12" t="s">
        <v>54</v>
      </c>
      <c r="C25" s="12" t="s">
        <v>2</v>
      </c>
      <c r="D25" s="25" t="s">
        <v>162</v>
      </c>
      <c r="E25" s="25" t="s">
        <v>109</v>
      </c>
      <c r="F25" s="25" t="s">
        <v>110</v>
      </c>
      <c r="G25" s="43" t="s">
        <v>7</v>
      </c>
      <c r="H25" s="25" t="s">
        <v>4</v>
      </c>
      <c r="I25" s="25">
        <v>20</v>
      </c>
      <c r="J25" s="43" t="s">
        <v>209</v>
      </c>
      <c r="K25" s="64">
        <f t="shared" si="2"/>
        <v>4341.25</v>
      </c>
      <c r="L25" s="64">
        <f t="shared" si="1"/>
        <v>7980.833333333334</v>
      </c>
      <c r="M25" s="30">
        <v>10419</v>
      </c>
      <c r="N25" s="30">
        <v>19154</v>
      </c>
      <c r="O25" s="65">
        <f t="shared" si="0"/>
        <v>41895.083333333336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s="2" customFormat="1" ht="15" customHeight="1">
      <c r="A26" s="12">
        <v>15</v>
      </c>
      <c r="B26" s="12" t="s">
        <v>54</v>
      </c>
      <c r="C26" s="12" t="s">
        <v>2</v>
      </c>
      <c r="D26" s="25" t="s">
        <v>161</v>
      </c>
      <c r="E26" s="25" t="s">
        <v>109</v>
      </c>
      <c r="F26" s="25" t="s">
        <v>110</v>
      </c>
      <c r="G26" s="43" t="s">
        <v>47</v>
      </c>
      <c r="H26" s="25" t="s">
        <v>3</v>
      </c>
      <c r="I26" s="25">
        <v>15</v>
      </c>
      <c r="J26" s="43" t="s">
        <v>210</v>
      </c>
      <c r="K26" s="64">
        <f t="shared" si="2"/>
        <v>2474.5833333333335</v>
      </c>
      <c r="L26" s="38">
        <v>0</v>
      </c>
      <c r="M26" s="30">
        <v>5939</v>
      </c>
      <c r="N26" s="38">
        <v>0</v>
      </c>
      <c r="O26" s="65">
        <f t="shared" si="0"/>
        <v>8413.583333333334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s="2" customFormat="1" ht="15" customHeight="1">
      <c r="A27" s="12">
        <v>16</v>
      </c>
      <c r="B27" s="12" t="s">
        <v>54</v>
      </c>
      <c r="C27" s="12" t="s">
        <v>2</v>
      </c>
      <c r="D27" s="25" t="s">
        <v>160</v>
      </c>
      <c r="E27" s="25" t="s">
        <v>109</v>
      </c>
      <c r="F27" s="25" t="s">
        <v>110</v>
      </c>
      <c r="G27" s="43" t="s">
        <v>46</v>
      </c>
      <c r="H27" s="25" t="s">
        <v>4</v>
      </c>
      <c r="I27" s="25">
        <v>20</v>
      </c>
      <c r="J27" s="43" t="s">
        <v>211</v>
      </c>
      <c r="K27" s="30">
        <v>25933</v>
      </c>
      <c r="L27" s="30">
        <v>46148</v>
      </c>
      <c r="M27" s="38">
        <v>66363</v>
      </c>
      <c r="N27" s="38">
        <v>86578</v>
      </c>
      <c r="O27" s="65">
        <f t="shared" si="0"/>
        <v>225022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s="2" customFormat="1" ht="15" customHeight="1">
      <c r="A28" s="12">
        <v>17</v>
      </c>
      <c r="B28" s="12" t="s">
        <v>54</v>
      </c>
      <c r="C28" s="12" t="s">
        <v>2</v>
      </c>
      <c r="D28" s="25" t="s">
        <v>160</v>
      </c>
      <c r="E28" s="25" t="s">
        <v>109</v>
      </c>
      <c r="F28" s="25" t="s">
        <v>110</v>
      </c>
      <c r="G28" s="43" t="s">
        <v>8</v>
      </c>
      <c r="H28" s="25" t="s">
        <v>4</v>
      </c>
      <c r="I28" s="25">
        <v>20</v>
      </c>
      <c r="J28" s="43" t="s">
        <v>212</v>
      </c>
      <c r="K28" s="64">
        <f t="shared" si="2"/>
        <v>2155.4166666666665</v>
      </c>
      <c r="L28" s="64">
        <f t="shared" si="2"/>
        <v>3253.333333333333</v>
      </c>
      <c r="M28" s="30">
        <v>5173</v>
      </c>
      <c r="N28" s="30">
        <v>7808</v>
      </c>
      <c r="O28" s="65">
        <f t="shared" si="0"/>
        <v>18389.75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s="2" customFormat="1" ht="15" customHeight="1">
      <c r="A29" s="12">
        <v>18</v>
      </c>
      <c r="B29" s="12" t="s">
        <v>54</v>
      </c>
      <c r="C29" s="12" t="s">
        <v>2</v>
      </c>
      <c r="D29" s="25" t="s">
        <v>150</v>
      </c>
      <c r="E29" s="25" t="s">
        <v>109</v>
      </c>
      <c r="F29" s="25" t="s">
        <v>110</v>
      </c>
      <c r="G29" s="43" t="s">
        <v>9</v>
      </c>
      <c r="H29" s="25" t="s">
        <v>4</v>
      </c>
      <c r="I29" s="25">
        <v>25</v>
      </c>
      <c r="J29" s="43" t="s">
        <v>213</v>
      </c>
      <c r="K29" s="64">
        <f t="shared" si="2"/>
        <v>5741.666666666666</v>
      </c>
      <c r="L29" s="64">
        <f t="shared" si="2"/>
        <v>10374.583333333332</v>
      </c>
      <c r="M29" s="30">
        <v>13780</v>
      </c>
      <c r="N29" s="30">
        <v>24899</v>
      </c>
      <c r="O29" s="65">
        <f t="shared" si="0"/>
        <v>54795.25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s="2" customFormat="1" ht="15" customHeight="1">
      <c r="A30" s="12">
        <v>19</v>
      </c>
      <c r="B30" s="12" t="s">
        <v>54</v>
      </c>
      <c r="C30" s="12" t="s">
        <v>2</v>
      </c>
      <c r="D30" s="25" t="s">
        <v>159</v>
      </c>
      <c r="E30" s="25" t="s">
        <v>109</v>
      </c>
      <c r="F30" s="25" t="s">
        <v>110</v>
      </c>
      <c r="G30" s="43" t="s">
        <v>10</v>
      </c>
      <c r="H30" s="25" t="s">
        <v>4</v>
      </c>
      <c r="I30" s="25">
        <v>20</v>
      </c>
      <c r="J30" s="43" t="s">
        <v>214</v>
      </c>
      <c r="K30" s="64">
        <f t="shared" si="2"/>
        <v>8133.333333333334</v>
      </c>
      <c r="L30" s="64">
        <f t="shared" si="2"/>
        <v>12745.833333333332</v>
      </c>
      <c r="M30" s="30">
        <v>19520</v>
      </c>
      <c r="N30" s="30">
        <v>30590</v>
      </c>
      <c r="O30" s="65">
        <f t="shared" si="0"/>
        <v>70989.16666666666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s="2" customFormat="1" ht="15" customHeight="1">
      <c r="A31" s="12">
        <v>20</v>
      </c>
      <c r="B31" s="12" t="s">
        <v>54</v>
      </c>
      <c r="C31" s="12" t="s">
        <v>2</v>
      </c>
      <c r="D31" s="25" t="s">
        <v>158</v>
      </c>
      <c r="E31" s="25" t="s">
        <v>109</v>
      </c>
      <c r="F31" s="25" t="s">
        <v>110</v>
      </c>
      <c r="G31" s="43" t="s">
        <v>53</v>
      </c>
      <c r="H31" s="25" t="s">
        <v>4</v>
      </c>
      <c r="I31" s="25">
        <v>31</v>
      </c>
      <c r="J31" s="43" t="s">
        <v>215</v>
      </c>
      <c r="K31" s="64">
        <f t="shared" si="2"/>
        <v>3279.166666666667</v>
      </c>
      <c r="L31" s="64">
        <f t="shared" si="2"/>
        <v>7841.666666666666</v>
      </c>
      <c r="M31" s="30">
        <v>7870</v>
      </c>
      <c r="N31" s="30">
        <v>18820</v>
      </c>
      <c r="O31" s="65">
        <f t="shared" si="0"/>
        <v>37810.83333333333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s="2" customFormat="1" ht="15" customHeight="1">
      <c r="A32" s="12">
        <v>21</v>
      </c>
      <c r="B32" s="12" t="s">
        <v>54</v>
      </c>
      <c r="C32" s="12" t="s">
        <v>2</v>
      </c>
      <c r="D32" s="25" t="s">
        <v>157</v>
      </c>
      <c r="E32" s="25" t="s">
        <v>109</v>
      </c>
      <c r="F32" s="25" t="s">
        <v>110</v>
      </c>
      <c r="G32" s="43" t="s">
        <v>11</v>
      </c>
      <c r="H32" s="25" t="s">
        <v>4</v>
      </c>
      <c r="I32" s="25">
        <v>40</v>
      </c>
      <c r="J32" s="43" t="s">
        <v>216</v>
      </c>
      <c r="K32" s="64">
        <f t="shared" si="2"/>
        <v>9447.5</v>
      </c>
      <c r="L32" s="64">
        <f t="shared" si="2"/>
        <v>16809.166666666668</v>
      </c>
      <c r="M32" s="30">
        <v>22674</v>
      </c>
      <c r="N32" s="30">
        <v>40342</v>
      </c>
      <c r="O32" s="65">
        <f t="shared" si="0"/>
        <v>89272.66666666667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s="2" customFormat="1" ht="15" customHeight="1">
      <c r="A33" s="12">
        <v>22</v>
      </c>
      <c r="B33" s="12" t="s">
        <v>54</v>
      </c>
      <c r="C33" s="12" t="s">
        <v>2</v>
      </c>
      <c r="D33" s="25" t="s">
        <v>156</v>
      </c>
      <c r="E33" s="25" t="s">
        <v>109</v>
      </c>
      <c r="F33" s="25" t="s">
        <v>110</v>
      </c>
      <c r="G33" s="43" t="s">
        <v>12</v>
      </c>
      <c r="H33" s="25" t="s">
        <v>4</v>
      </c>
      <c r="I33" s="25">
        <v>20</v>
      </c>
      <c r="J33" s="43" t="s">
        <v>217</v>
      </c>
      <c r="K33" s="64">
        <f t="shared" si="2"/>
        <v>2789.583333333333</v>
      </c>
      <c r="L33" s="64">
        <f t="shared" si="2"/>
        <v>5134.166666666666</v>
      </c>
      <c r="M33" s="30">
        <v>6695</v>
      </c>
      <c r="N33" s="30">
        <v>12322</v>
      </c>
      <c r="O33" s="65">
        <f t="shared" si="0"/>
        <v>26940.75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s="2" customFormat="1" ht="15" customHeight="1">
      <c r="A34" s="12">
        <v>23</v>
      </c>
      <c r="B34" s="12" t="s">
        <v>54</v>
      </c>
      <c r="C34" s="12" t="s">
        <v>2</v>
      </c>
      <c r="D34" s="25" t="s">
        <v>155</v>
      </c>
      <c r="E34" s="25" t="s">
        <v>109</v>
      </c>
      <c r="F34" s="25" t="s">
        <v>110</v>
      </c>
      <c r="G34" s="43" t="s">
        <v>13</v>
      </c>
      <c r="H34" s="25" t="s">
        <v>4</v>
      </c>
      <c r="I34" s="25">
        <v>20</v>
      </c>
      <c r="J34" s="43" t="s">
        <v>218</v>
      </c>
      <c r="K34" s="64">
        <f t="shared" si="2"/>
        <v>2742.5</v>
      </c>
      <c r="L34" s="64">
        <f t="shared" si="2"/>
        <v>9407.5</v>
      </c>
      <c r="M34" s="30">
        <v>6582</v>
      </c>
      <c r="N34" s="30">
        <v>22578</v>
      </c>
      <c r="O34" s="65">
        <f t="shared" si="0"/>
        <v>41310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s="2" customFormat="1" ht="15" customHeight="1">
      <c r="A35" s="12">
        <v>24</v>
      </c>
      <c r="B35" s="12" t="s">
        <v>54</v>
      </c>
      <c r="C35" s="12" t="s">
        <v>2</v>
      </c>
      <c r="D35" s="25" t="s">
        <v>138</v>
      </c>
      <c r="E35" s="25" t="s">
        <v>109</v>
      </c>
      <c r="F35" s="25" t="s">
        <v>110</v>
      </c>
      <c r="G35" s="43" t="s">
        <v>14</v>
      </c>
      <c r="H35" s="25" t="s">
        <v>4</v>
      </c>
      <c r="I35" s="25">
        <v>15</v>
      </c>
      <c r="J35" s="43" t="s">
        <v>219</v>
      </c>
      <c r="K35" s="64">
        <f t="shared" si="2"/>
        <v>11061.25</v>
      </c>
      <c r="L35" s="64">
        <f t="shared" si="2"/>
        <v>20190.416666666668</v>
      </c>
      <c r="M35" s="30">
        <v>26547</v>
      </c>
      <c r="N35" s="30">
        <v>48457</v>
      </c>
      <c r="O35" s="65">
        <f t="shared" si="0"/>
        <v>106255.66666666667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s="2" customFormat="1" ht="15" customHeight="1">
      <c r="A36" s="12">
        <v>25</v>
      </c>
      <c r="B36" s="12" t="s">
        <v>54</v>
      </c>
      <c r="C36" s="12" t="s">
        <v>2</v>
      </c>
      <c r="D36" s="25" t="s">
        <v>154</v>
      </c>
      <c r="E36" s="25" t="s">
        <v>109</v>
      </c>
      <c r="F36" s="25" t="s">
        <v>110</v>
      </c>
      <c r="G36" s="43" t="s">
        <v>15</v>
      </c>
      <c r="H36" s="25" t="s">
        <v>4</v>
      </c>
      <c r="I36" s="25">
        <v>25</v>
      </c>
      <c r="J36" s="43" t="s">
        <v>220</v>
      </c>
      <c r="K36" s="64">
        <f t="shared" si="2"/>
        <v>8059.166666666666</v>
      </c>
      <c r="L36" s="64">
        <f t="shared" si="2"/>
        <v>9849.583333333334</v>
      </c>
      <c r="M36" s="30">
        <v>19342</v>
      </c>
      <c r="N36" s="30">
        <v>23639</v>
      </c>
      <c r="O36" s="65">
        <f t="shared" si="0"/>
        <v>60889.75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s="2" customFormat="1" ht="15" customHeight="1">
      <c r="A37" s="12">
        <v>26</v>
      </c>
      <c r="B37" s="12" t="s">
        <v>54</v>
      </c>
      <c r="C37" s="12" t="s">
        <v>2</v>
      </c>
      <c r="D37" s="25" t="s">
        <v>153</v>
      </c>
      <c r="E37" s="25" t="s">
        <v>109</v>
      </c>
      <c r="F37" s="25" t="s">
        <v>110</v>
      </c>
      <c r="G37" s="43" t="s">
        <v>16</v>
      </c>
      <c r="H37" s="25" t="s">
        <v>4</v>
      </c>
      <c r="I37" s="25">
        <v>15</v>
      </c>
      <c r="J37" s="43" t="s">
        <v>221</v>
      </c>
      <c r="K37" s="64">
        <f t="shared" si="2"/>
        <v>2537.5</v>
      </c>
      <c r="L37" s="64">
        <f t="shared" si="2"/>
        <v>4566.666666666667</v>
      </c>
      <c r="M37" s="30">
        <v>6090</v>
      </c>
      <c r="N37" s="30">
        <v>10960</v>
      </c>
      <c r="O37" s="65">
        <f t="shared" si="0"/>
        <v>24154.166666666668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s="2" customFormat="1" ht="15" customHeight="1">
      <c r="A38" s="12">
        <v>27</v>
      </c>
      <c r="B38" s="12" t="s">
        <v>54</v>
      </c>
      <c r="C38" s="12" t="s">
        <v>2</v>
      </c>
      <c r="D38" s="25" t="s">
        <v>135</v>
      </c>
      <c r="E38" s="25" t="s">
        <v>109</v>
      </c>
      <c r="F38" s="25" t="s">
        <v>110</v>
      </c>
      <c r="G38" s="43" t="s">
        <v>17</v>
      </c>
      <c r="H38" s="25" t="s">
        <v>4</v>
      </c>
      <c r="I38" s="25">
        <v>25</v>
      </c>
      <c r="J38" s="43" t="s">
        <v>222</v>
      </c>
      <c r="K38" s="64">
        <f t="shared" si="2"/>
        <v>7813.333333333334</v>
      </c>
      <c r="L38" s="64">
        <f t="shared" si="2"/>
        <v>14039.583333333332</v>
      </c>
      <c r="M38" s="30">
        <v>18752</v>
      </c>
      <c r="N38" s="30">
        <v>33695</v>
      </c>
      <c r="O38" s="65">
        <f t="shared" si="0"/>
        <v>74299.91666666666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2" customFormat="1" ht="15" customHeight="1">
      <c r="A39" s="12">
        <v>28</v>
      </c>
      <c r="B39" s="12" t="s">
        <v>54</v>
      </c>
      <c r="C39" s="12" t="s">
        <v>2</v>
      </c>
      <c r="D39" s="25" t="s">
        <v>135</v>
      </c>
      <c r="E39" s="25" t="s">
        <v>109</v>
      </c>
      <c r="F39" s="25" t="s">
        <v>110</v>
      </c>
      <c r="G39" s="43" t="s">
        <v>18</v>
      </c>
      <c r="H39" s="25" t="s">
        <v>4</v>
      </c>
      <c r="I39" s="25">
        <v>15</v>
      </c>
      <c r="J39" s="43" t="s">
        <v>223</v>
      </c>
      <c r="K39" s="64">
        <f t="shared" si="2"/>
        <v>9699.583333333334</v>
      </c>
      <c r="L39" s="64">
        <f t="shared" si="2"/>
        <v>17802.916666666668</v>
      </c>
      <c r="M39" s="30">
        <v>23279</v>
      </c>
      <c r="N39" s="30">
        <v>42727</v>
      </c>
      <c r="O39" s="65">
        <f t="shared" si="0"/>
        <v>93508.5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s="2" customFormat="1" ht="15" customHeight="1">
      <c r="A40" s="12">
        <v>29</v>
      </c>
      <c r="B40" s="12" t="s">
        <v>54</v>
      </c>
      <c r="C40" s="12" t="s">
        <v>2</v>
      </c>
      <c r="D40" s="25" t="s">
        <v>152</v>
      </c>
      <c r="E40" s="25" t="s">
        <v>109</v>
      </c>
      <c r="F40" s="25" t="s">
        <v>110</v>
      </c>
      <c r="G40" s="43" t="s">
        <v>19</v>
      </c>
      <c r="H40" s="25" t="s">
        <v>4</v>
      </c>
      <c r="I40" s="25">
        <v>15</v>
      </c>
      <c r="J40" s="43" t="s">
        <v>224</v>
      </c>
      <c r="K40" s="64">
        <f t="shared" si="2"/>
        <v>3716.666666666667</v>
      </c>
      <c r="L40" s="64">
        <f t="shared" si="2"/>
        <v>6892.5</v>
      </c>
      <c r="M40" s="30">
        <v>8920</v>
      </c>
      <c r="N40" s="30">
        <v>16542</v>
      </c>
      <c r="O40" s="65">
        <f t="shared" si="0"/>
        <v>36071.16666666667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s="2" customFormat="1" ht="15" customHeight="1">
      <c r="A41" s="12">
        <v>30</v>
      </c>
      <c r="B41" s="12" t="s">
        <v>54</v>
      </c>
      <c r="C41" s="12" t="s">
        <v>2</v>
      </c>
      <c r="D41" s="25" t="s">
        <v>149</v>
      </c>
      <c r="E41" s="25" t="s">
        <v>109</v>
      </c>
      <c r="F41" s="25" t="s">
        <v>110</v>
      </c>
      <c r="G41" s="43" t="s">
        <v>20</v>
      </c>
      <c r="H41" s="25" t="s">
        <v>4</v>
      </c>
      <c r="I41" s="25">
        <v>15</v>
      </c>
      <c r="J41" s="43" t="s">
        <v>225</v>
      </c>
      <c r="K41" s="64">
        <f t="shared" si="2"/>
        <v>5026.25</v>
      </c>
      <c r="L41" s="64">
        <f t="shared" si="2"/>
        <v>9003.75</v>
      </c>
      <c r="M41" s="30">
        <v>12063</v>
      </c>
      <c r="N41" s="30">
        <v>21609</v>
      </c>
      <c r="O41" s="65">
        <f t="shared" si="0"/>
        <v>47702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s="2" customFormat="1" ht="15" customHeight="1">
      <c r="A42" s="12">
        <v>31</v>
      </c>
      <c r="B42" s="12" t="s">
        <v>54</v>
      </c>
      <c r="C42" s="12" t="s">
        <v>2</v>
      </c>
      <c r="D42" s="25" t="s">
        <v>22</v>
      </c>
      <c r="E42" s="25" t="s">
        <v>109</v>
      </c>
      <c r="F42" s="25" t="s">
        <v>110</v>
      </c>
      <c r="G42" s="43" t="s">
        <v>21</v>
      </c>
      <c r="H42" s="25" t="s">
        <v>4</v>
      </c>
      <c r="I42" s="25">
        <v>31</v>
      </c>
      <c r="J42" s="43" t="s">
        <v>226</v>
      </c>
      <c r="K42" s="64">
        <f t="shared" si="2"/>
        <v>5402.083333333334</v>
      </c>
      <c r="L42" s="64">
        <f t="shared" si="2"/>
        <v>9830.416666666666</v>
      </c>
      <c r="M42" s="30">
        <v>12965</v>
      </c>
      <c r="N42" s="30">
        <v>23593</v>
      </c>
      <c r="O42" s="65">
        <f t="shared" si="0"/>
        <v>51790.5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2" customFormat="1" ht="15" customHeight="1">
      <c r="A43" s="12">
        <v>32</v>
      </c>
      <c r="B43" s="12" t="s">
        <v>54</v>
      </c>
      <c r="C43" s="12" t="s">
        <v>2</v>
      </c>
      <c r="D43" s="25" t="s">
        <v>151</v>
      </c>
      <c r="E43" s="25" t="s">
        <v>109</v>
      </c>
      <c r="F43" s="25" t="s">
        <v>110</v>
      </c>
      <c r="G43" s="43" t="s">
        <v>23</v>
      </c>
      <c r="H43" s="25" t="s">
        <v>4</v>
      </c>
      <c r="I43" s="25">
        <v>20</v>
      </c>
      <c r="J43" s="43" t="s">
        <v>227</v>
      </c>
      <c r="K43" s="64">
        <f t="shared" si="2"/>
        <v>8102.916666666666</v>
      </c>
      <c r="L43" s="64">
        <f t="shared" si="2"/>
        <v>14749.166666666668</v>
      </c>
      <c r="M43" s="30">
        <v>19447</v>
      </c>
      <c r="N43" s="30">
        <v>35398</v>
      </c>
      <c r="O43" s="65">
        <f t="shared" si="0"/>
        <v>77697.08333333334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s="2" customFormat="1" ht="15" customHeight="1">
      <c r="A44" s="12">
        <v>33</v>
      </c>
      <c r="B44" s="12" t="s">
        <v>54</v>
      </c>
      <c r="C44" s="12" t="s">
        <v>2</v>
      </c>
      <c r="D44" s="25" t="s">
        <v>150</v>
      </c>
      <c r="E44" s="25" t="s">
        <v>109</v>
      </c>
      <c r="F44" s="25" t="s">
        <v>110</v>
      </c>
      <c r="G44" s="43" t="s">
        <v>24</v>
      </c>
      <c r="H44" s="25" t="s">
        <v>4</v>
      </c>
      <c r="I44" s="25">
        <v>10</v>
      </c>
      <c r="J44" s="43" t="s">
        <v>228</v>
      </c>
      <c r="K44" s="64">
        <f t="shared" si="2"/>
        <v>1927.5</v>
      </c>
      <c r="L44" s="64">
        <f t="shared" si="2"/>
        <v>2941.666666666667</v>
      </c>
      <c r="M44" s="30">
        <v>4626</v>
      </c>
      <c r="N44" s="30">
        <v>7060</v>
      </c>
      <c r="O44" s="65">
        <f t="shared" si="0"/>
        <v>16555.166666666668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s="2" customFormat="1" ht="15" customHeight="1">
      <c r="A45" s="12">
        <v>34</v>
      </c>
      <c r="B45" s="12" t="s">
        <v>54</v>
      </c>
      <c r="C45" s="12" t="s">
        <v>2</v>
      </c>
      <c r="D45" s="25" t="s">
        <v>149</v>
      </c>
      <c r="E45" s="25" t="s">
        <v>109</v>
      </c>
      <c r="F45" s="25" t="s">
        <v>110</v>
      </c>
      <c r="G45" s="43" t="s">
        <v>25</v>
      </c>
      <c r="H45" s="25" t="s">
        <v>4</v>
      </c>
      <c r="I45" s="25">
        <v>20</v>
      </c>
      <c r="J45" s="43" t="s">
        <v>229</v>
      </c>
      <c r="K45" s="64">
        <f t="shared" si="2"/>
        <v>1980</v>
      </c>
      <c r="L45" s="64">
        <f t="shared" si="2"/>
        <v>3519.583333333333</v>
      </c>
      <c r="M45" s="30">
        <v>4752</v>
      </c>
      <c r="N45" s="30">
        <v>8447</v>
      </c>
      <c r="O45" s="65">
        <f t="shared" si="0"/>
        <v>18698.583333333332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s="2" customFormat="1" ht="15" customHeight="1">
      <c r="A46" s="12">
        <v>35</v>
      </c>
      <c r="B46" s="12" t="s">
        <v>54</v>
      </c>
      <c r="C46" s="12" t="s">
        <v>2</v>
      </c>
      <c r="D46" s="25" t="s">
        <v>138</v>
      </c>
      <c r="E46" s="25" t="s">
        <v>109</v>
      </c>
      <c r="F46" s="25" t="s">
        <v>110</v>
      </c>
      <c r="G46" s="43" t="s">
        <v>26</v>
      </c>
      <c r="H46" s="25" t="s">
        <v>4</v>
      </c>
      <c r="I46" s="25">
        <v>20</v>
      </c>
      <c r="J46" s="43" t="s">
        <v>230</v>
      </c>
      <c r="K46" s="64">
        <f t="shared" si="2"/>
        <v>469.58333333333337</v>
      </c>
      <c r="L46" s="64">
        <f t="shared" si="2"/>
        <v>679.5833333333333</v>
      </c>
      <c r="M46" s="30">
        <v>1127</v>
      </c>
      <c r="N46" s="30">
        <v>1631</v>
      </c>
      <c r="O46" s="65">
        <f t="shared" si="0"/>
        <v>3907.1666666666665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2" customFormat="1" ht="15" customHeight="1">
      <c r="A47" s="12">
        <v>36</v>
      </c>
      <c r="B47" s="12" t="s">
        <v>54</v>
      </c>
      <c r="C47" s="12" t="s">
        <v>2</v>
      </c>
      <c r="D47" s="25" t="s">
        <v>148</v>
      </c>
      <c r="E47" s="25" t="s">
        <v>109</v>
      </c>
      <c r="F47" s="25" t="s">
        <v>110</v>
      </c>
      <c r="G47" s="43" t="s">
        <v>27</v>
      </c>
      <c r="H47" s="25" t="s">
        <v>4</v>
      </c>
      <c r="I47" s="25">
        <v>25</v>
      </c>
      <c r="J47" s="43" t="s">
        <v>231</v>
      </c>
      <c r="K47" s="64">
        <f t="shared" si="2"/>
        <v>10626.25</v>
      </c>
      <c r="L47" s="64">
        <f t="shared" si="2"/>
        <v>18190</v>
      </c>
      <c r="M47" s="30">
        <v>25503</v>
      </c>
      <c r="N47" s="30">
        <v>43656</v>
      </c>
      <c r="O47" s="65">
        <f t="shared" si="0"/>
        <v>97975.25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s="7" customFormat="1" ht="15" customHeight="1">
      <c r="A48" s="12">
        <v>37</v>
      </c>
      <c r="B48" s="12" t="s">
        <v>54</v>
      </c>
      <c r="C48" s="12" t="s">
        <v>2</v>
      </c>
      <c r="D48" s="25" t="s">
        <v>147</v>
      </c>
      <c r="E48" s="25" t="s">
        <v>109</v>
      </c>
      <c r="F48" s="25" t="s">
        <v>110</v>
      </c>
      <c r="G48" s="43" t="s">
        <v>28</v>
      </c>
      <c r="H48" s="25" t="s">
        <v>4</v>
      </c>
      <c r="I48" s="25">
        <v>20</v>
      </c>
      <c r="J48" s="43" t="s">
        <v>232</v>
      </c>
      <c r="K48" s="64">
        <f t="shared" si="2"/>
        <v>1382.5</v>
      </c>
      <c r="L48" s="64">
        <f t="shared" si="2"/>
        <v>4384.166666666667</v>
      </c>
      <c r="M48" s="30">
        <v>3318</v>
      </c>
      <c r="N48" s="30">
        <v>10522</v>
      </c>
      <c r="O48" s="65">
        <f t="shared" si="0"/>
        <v>19606.666666666668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7" customFormat="1" ht="15" customHeight="1">
      <c r="A49" s="12">
        <v>38</v>
      </c>
      <c r="B49" s="12" t="s">
        <v>54</v>
      </c>
      <c r="C49" s="12" t="s">
        <v>2</v>
      </c>
      <c r="D49" s="25" t="s">
        <v>146</v>
      </c>
      <c r="E49" s="25" t="s">
        <v>109</v>
      </c>
      <c r="F49" s="25" t="s">
        <v>110</v>
      </c>
      <c r="G49" s="43" t="s">
        <v>29</v>
      </c>
      <c r="H49" s="25" t="s">
        <v>4</v>
      </c>
      <c r="I49" s="25">
        <v>40</v>
      </c>
      <c r="J49" s="43" t="s">
        <v>233</v>
      </c>
      <c r="K49" s="64">
        <f t="shared" si="2"/>
        <v>9750.416666666666</v>
      </c>
      <c r="L49" s="64">
        <f t="shared" si="2"/>
        <v>17664.583333333332</v>
      </c>
      <c r="M49" s="30">
        <v>23401</v>
      </c>
      <c r="N49" s="30">
        <v>42395</v>
      </c>
      <c r="O49" s="65">
        <f t="shared" si="0"/>
        <v>93211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7" customFormat="1" ht="15" customHeight="1">
      <c r="A50" s="12">
        <v>39</v>
      </c>
      <c r="B50" s="12" t="s">
        <v>54</v>
      </c>
      <c r="C50" s="12" t="s">
        <v>2</v>
      </c>
      <c r="D50" s="25" t="s">
        <v>145</v>
      </c>
      <c r="E50" s="25" t="s">
        <v>109</v>
      </c>
      <c r="F50" s="25" t="s">
        <v>110</v>
      </c>
      <c r="G50" s="43" t="s">
        <v>30</v>
      </c>
      <c r="H50" s="25" t="s">
        <v>4</v>
      </c>
      <c r="I50" s="25">
        <v>25</v>
      </c>
      <c r="J50" s="43" t="s">
        <v>234</v>
      </c>
      <c r="K50" s="64">
        <f t="shared" si="2"/>
        <v>2906.25</v>
      </c>
      <c r="L50" s="64">
        <f t="shared" si="2"/>
        <v>5337.5</v>
      </c>
      <c r="M50" s="30">
        <v>6975</v>
      </c>
      <c r="N50" s="30">
        <v>12810</v>
      </c>
      <c r="O50" s="65">
        <f t="shared" si="0"/>
        <v>28028.75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2" customFormat="1" ht="15" customHeight="1">
      <c r="A51" s="12">
        <v>40</v>
      </c>
      <c r="B51" s="12" t="s">
        <v>54</v>
      </c>
      <c r="C51" s="12" t="s">
        <v>2</v>
      </c>
      <c r="D51" s="25" t="s">
        <v>144</v>
      </c>
      <c r="E51" s="25" t="s">
        <v>109</v>
      </c>
      <c r="F51" s="25" t="s">
        <v>110</v>
      </c>
      <c r="G51" s="43" t="s">
        <v>31</v>
      </c>
      <c r="H51" s="25" t="s">
        <v>4</v>
      </c>
      <c r="I51" s="25">
        <v>25</v>
      </c>
      <c r="J51" s="43" t="s">
        <v>235</v>
      </c>
      <c r="K51" s="64">
        <f t="shared" si="2"/>
        <v>6671.25</v>
      </c>
      <c r="L51" s="64">
        <f t="shared" si="2"/>
        <v>11641.666666666668</v>
      </c>
      <c r="M51" s="30">
        <v>16011</v>
      </c>
      <c r="N51" s="30">
        <v>27940</v>
      </c>
      <c r="O51" s="65">
        <f t="shared" si="0"/>
        <v>62263.91666666667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2" customFormat="1" ht="15" customHeight="1">
      <c r="A52" s="12">
        <v>41</v>
      </c>
      <c r="B52" s="12" t="s">
        <v>54</v>
      </c>
      <c r="C52" s="12" t="s">
        <v>2</v>
      </c>
      <c r="D52" s="25" t="s">
        <v>143</v>
      </c>
      <c r="E52" s="25" t="s">
        <v>109</v>
      </c>
      <c r="F52" s="25" t="s">
        <v>110</v>
      </c>
      <c r="G52" s="43" t="s">
        <v>32</v>
      </c>
      <c r="H52" s="25" t="s">
        <v>4</v>
      </c>
      <c r="I52" s="25">
        <v>20</v>
      </c>
      <c r="J52" s="43" t="s">
        <v>236</v>
      </c>
      <c r="K52" s="64">
        <f t="shared" si="2"/>
        <v>3058.75</v>
      </c>
      <c r="L52" s="64">
        <f t="shared" si="2"/>
        <v>5706.25</v>
      </c>
      <c r="M52" s="30">
        <v>7341</v>
      </c>
      <c r="N52" s="30">
        <v>13695</v>
      </c>
      <c r="O52" s="65">
        <f t="shared" si="0"/>
        <v>29801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s="2" customFormat="1" ht="22.5">
      <c r="A53" s="12">
        <v>42</v>
      </c>
      <c r="B53" s="12" t="s">
        <v>54</v>
      </c>
      <c r="C53" s="12" t="s">
        <v>2</v>
      </c>
      <c r="D53" s="25" t="s">
        <v>142</v>
      </c>
      <c r="E53" s="25" t="s">
        <v>109</v>
      </c>
      <c r="F53" s="25" t="s">
        <v>110</v>
      </c>
      <c r="G53" s="43" t="s">
        <v>33</v>
      </c>
      <c r="H53" s="25" t="s">
        <v>4</v>
      </c>
      <c r="I53" s="25">
        <v>15</v>
      </c>
      <c r="J53" s="43" t="s">
        <v>237</v>
      </c>
      <c r="K53" s="64">
        <f t="shared" si="2"/>
        <v>2444.5833333333335</v>
      </c>
      <c r="L53" s="64">
        <f t="shared" si="2"/>
        <v>4660.833333333333</v>
      </c>
      <c r="M53" s="30">
        <v>5867</v>
      </c>
      <c r="N53" s="30">
        <v>11186</v>
      </c>
      <c r="O53" s="65">
        <f t="shared" si="0"/>
        <v>24158.416666666664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2" customFormat="1" ht="15" customHeight="1">
      <c r="A54" s="12">
        <v>43</v>
      </c>
      <c r="B54" s="12" t="s">
        <v>54</v>
      </c>
      <c r="C54" s="12" t="s">
        <v>2</v>
      </c>
      <c r="D54" s="25" t="s">
        <v>142</v>
      </c>
      <c r="E54" s="25" t="s">
        <v>109</v>
      </c>
      <c r="F54" s="25" t="s">
        <v>110</v>
      </c>
      <c r="G54" s="43" t="s">
        <v>34</v>
      </c>
      <c r="H54" s="25" t="s">
        <v>4</v>
      </c>
      <c r="I54" s="25">
        <v>40</v>
      </c>
      <c r="J54" s="43" t="s">
        <v>238</v>
      </c>
      <c r="K54" s="64">
        <f t="shared" si="2"/>
        <v>4665</v>
      </c>
      <c r="L54" s="64">
        <f t="shared" si="2"/>
        <v>8322.916666666666</v>
      </c>
      <c r="M54" s="30">
        <v>11196</v>
      </c>
      <c r="N54" s="30">
        <v>19975</v>
      </c>
      <c r="O54" s="65">
        <f t="shared" si="0"/>
        <v>44158.916666666664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s="2" customFormat="1" ht="22.5">
      <c r="A55" s="12">
        <v>44</v>
      </c>
      <c r="B55" s="12" t="s">
        <v>54</v>
      </c>
      <c r="C55" s="12" t="s">
        <v>2</v>
      </c>
      <c r="D55" s="25" t="s">
        <v>141</v>
      </c>
      <c r="E55" s="25" t="s">
        <v>109</v>
      </c>
      <c r="F55" s="25" t="s">
        <v>110</v>
      </c>
      <c r="G55" s="43" t="s">
        <v>35</v>
      </c>
      <c r="H55" s="25" t="s">
        <v>4</v>
      </c>
      <c r="I55" s="25">
        <v>20</v>
      </c>
      <c r="J55" s="43" t="s">
        <v>239</v>
      </c>
      <c r="K55" s="30">
        <v>3693</v>
      </c>
      <c r="L55" s="30">
        <v>10227</v>
      </c>
      <c r="M55" s="38">
        <v>11136</v>
      </c>
      <c r="N55" s="38">
        <v>16704</v>
      </c>
      <c r="O55" s="65">
        <f t="shared" si="0"/>
        <v>41760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s="2" customFormat="1" ht="15" customHeight="1">
      <c r="A56" s="12">
        <v>45</v>
      </c>
      <c r="B56" s="12" t="s">
        <v>54</v>
      </c>
      <c r="C56" s="12" t="s">
        <v>2</v>
      </c>
      <c r="D56" s="25" t="s">
        <v>133</v>
      </c>
      <c r="E56" s="25" t="s">
        <v>109</v>
      </c>
      <c r="F56" s="25" t="s">
        <v>110</v>
      </c>
      <c r="G56" s="43" t="s">
        <v>36</v>
      </c>
      <c r="H56" s="25" t="s">
        <v>4</v>
      </c>
      <c r="I56" s="25">
        <v>10</v>
      </c>
      <c r="J56" s="43" t="s">
        <v>240</v>
      </c>
      <c r="K56" s="64">
        <f t="shared" si="2"/>
        <v>206.66666666666669</v>
      </c>
      <c r="L56" s="64">
        <f t="shared" si="2"/>
        <v>520.8333333333334</v>
      </c>
      <c r="M56" s="30">
        <v>496</v>
      </c>
      <c r="N56" s="30">
        <v>1250</v>
      </c>
      <c r="O56" s="65">
        <f t="shared" si="0"/>
        <v>2473.5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s="2" customFormat="1" ht="15" customHeight="1">
      <c r="A57" s="12">
        <v>46</v>
      </c>
      <c r="B57" s="12" t="s">
        <v>54</v>
      </c>
      <c r="C57" s="12" t="s">
        <v>2</v>
      </c>
      <c r="D57" s="25" t="s">
        <v>140</v>
      </c>
      <c r="E57" s="25" t="s">
        <v>109</v>
      </c>
      <c r="F57" s="25" t="s">
        <v>110</v>
      </c>
      <c r="G57" s="43" t="s">
        <v>37</v>
      </c>
      <c r="H57" s="25" t="s">
        <v>4</v>
      </c>
      <c r="I57" s="25">
        <v>33</v>
      </c>
      <c r="J57" s="43" t="s">
        <v>241</v>
      </c>
      <c r="K57" s="64">
        <f t="shared" si="2"/>
        <v>17495.833333333332</v>
      </c>
      <c r="L57" s="64">
        <f t="shared" si="2"/>
        <v>32094.583333333336</v>
      </c>
      <c r="M57" s="30">
        <v>41990</v>
      </c>
      <c r="N57" s="30">
        <v>77027</v>
      </c>
      <c r="O57" s="65">
        <f t="shared" si="0"/>
        <v>168607.4166666667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s="2" customFormat="1" ht="15" customHeight="1">
      <c r="A58" s="12">
        <v>47</v>
      </c>
      <c r="B58" s="12" t="s">
        <v>54</v>
      </c>
      <c r="C58" s="12" t="s">
        <v>2</v>
      </c>
      <c r="D58" s="25" t="s">
        <v>139</v>
      </c>
      <c r="E58" s="25" t="s">
        <v>109</v>
      </c>
      <c r="F58" s="25" t="s">
        <v>110</v>
      </c>
      <c r="G58" s="43" t="s">
        <v>38</v>
      </c>
      <c r="H58" s="25" t="s">
        <v>4</v>
      </c>
      <c r="I58" s="25">
        <v>23</v>
      </c>
      <c r="J58" s="43" t="s">
        <v>242</v>
      </c>
      <c r="K58" s="64">
        <f t="shared" si="2"/>
        <v>4333.75</v>
      </c>
      <c r="L58" s="64">
        <f t="shared" si="2"/>
        <v>8054.166666666666</v>
      </c>
      <c r="M58" s="30">
        <v>10401</v>
      </c>
      <c r="N58" s="30">
        <v>19330</v>
      </c>
      <c r="O58" s="65">
        <f t="shared" si="0"/>
        <v>42118.916666666664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s="2" customFormat="1" ht="15" customHeight="1">
      <c r="A59" s="12">
        <v>48</v>
      </c>
      <c r="B59" s="12" t="s">
        <v>54</v>
      </c>
      <c r="C59" s="12" t="s">
        <v>2</v>
      </c>
      <c r="D59" s="25" t="s">
        <v>138</v>
      </c>
      <c r="E59" s="25" t="s">
        <v>109</v>
      </c>
      <c r="F59" s="25" t="s">
        <v>110</v>
      </c>
      <c r="G59" s="43" t="s">
        <v>39</v>
      </c>
      <c r="H59" s="25" t="s">
        <v>4</v>
      </c>
      <c r="I59" s="25">
        <v>6</v>
      </c>
      <c r="J59" s="43" t="s">
        <v>243</v>
      </c>
      <c r="K59" s="30">
        <v>1842</v>
      </c>
      <c r="L59" s="30">
        <v>1952</v>
      </c>
      <c r="M59" s="38">
        <v>6740</v>
      </c>
      <c r="N59" s="38">
        <v>10111</v>
      </c>
      <c r="O59" s="65">
        <f t="shared" si="0"/>
        <v>20645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s="2" customFormat="1" ht="15" customHeight="1">
      <c r="A60" s="12">
        <v>49</v>
      </c>
      <c r="B60" s="12" t="s">
        <v>54</v>
      </c>
      <c r="C60" s="12" t="s">
        <v>2</v>
      </c>
      <c r="D60" s="25" t="s">
        <v>137</v>
      </c>
      <c r="E60" s="25" t="s">
        <v>109</v>
      </c>
      <c r="F60" s="25" t="s">
        <v>110</v>
      </c>
      <c r="G60" s="43" t="s">
        <v>40</v>
      </c>
      <c r="H60" s="25" t="s">
        <v>4</v>
      </c>
      <c r="I60" s="25">
        <v>31</v>
      </c>
      <c r="J60" s="43"/>
      <c r="K60" s="30">
        <v>425</v>
      </c>
      <c r="L60" s="30">
        <v>851</v>
      </c>
      <c r="M60" s="38">
        <v>4428</v>
      </c>
      <c r="N60" s="38">
        <v>6642</v>
      </c>
      <c r="O60" s="65">
        <f t="shared" si="0"/>
        <v>12346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s="2" customFormat="1" ht="15" customHeight="1">
      <c r="A61" s="66"/>
      <c r="B61" s="67"/>
      <c r="C61" s="67"/>
      <c r="D61" s="68"/>
      <c r="E61" s="68"/>
      <c r="F61" s="68"/>
      <c r="G61" s="69"/>
      <c r="H61" s="68"/>
      <c r="I61" s="68"/>
      <c r="J61" s="69"/>
      <c r="K61" s="70" t="s">
        <v>286</v>
      </c>
      <c r="L61" s="71"/>
      <c r="M61" s="71"/>
      <c r="N61" s="71"/>
      <c r="O61" s="45">
        <f>SUM(O12:O60)</f>
        <v>2447183.916666667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5" customHeight="1">
      <c r="A62" s="83" t="s">
        <v>56</v>
      </c>
      <c r="B62" s="84"/>
      <c r="C62" s="84"/>
      <c r="D62" s="84"/>
      <c r="E62" s="84"/>
      <c r="F62" s="84"/>
      <c r="G62" s="84"/>
      <c r="H62" s="84"/>
      <c r="I62" s="84"/>
      <c r="J62" s="84"/>
      <c r="K62" s="85"/>
      <c r="L62" s="56"/>
      <c r="M62" s="56"/>
      <c r="N62" s="56"/>
      <c r="O62" s="56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2" customFormat="1" ht="17.25" customHeight="1">
      <c r="A63" s="26">
        <v>1</v>
      </c>
      <c r="B63" s="12" t="s">
        <v>54</v>
      </c>
      <c r="C63" s="12" t="s">
        <v>57</v>
      </c>
      <c r="D63" s="25" t="s">
        <v>135</v>
      </c>
      <c r="E63" s="25" t="s">
        <v>109</v>
      </c>
      <c r="F63" s="25" t="s">
        <v>110</v>
      </c>
      <c r="G63" s="43" t="s">
        <v>41</v>
      </c>
      <c r="H63" s="25" t="s">
        <v>3</v>
      </c>
      <c r="I63" s="25">
        <v>3</v>
      </c>
      <c r="J63" s="43" t="s">
        <v>246</v>
      </c>
      <c r="K63" s="72">
        <f>SUM(M63/12)*5</f>
        <v>20.833333333333336</v>
      </c>
      <c r="L63" s="30">
        <v>0</v>
      </c>
      <c r="M63" s="30">
        <v>50</v>
      </c>
      <c r="N63" s="30">
        <v>0</v>
      </c>
      <c r="O63" s="65">
        <f aca="true" t="shared" si="3" ref="O63:O70">SUM(K63:N63)</f>
        <v>70.83333333333334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s="2" customFormat="1" ht="24" customHeight="1">
      <c r="A64" s="26">
        <v>2</v>
      </c>
      <c r="B64" s="12" t="s">
        <v>54</v>
      </c>
      <c r="C64" s="12" t="s">
        <v>57</v>
      </c>
      <c r="D64" s="25" t="s">
        <v>134</v>
      </c>
      <c r="E64" s="25" t="s">
        <v>109</v>
      </c>
      <c r="F64" s="25" t="s">
        <v>110</v>
      </c>
      <c r="G64" s="43" t="s">
        <v>42</v>
      </c>
      <c r="H64" s="25" t="s">
        <v>3</v>
      </c>
      <c r="I64" s="25">
        <v>3</v>
      </c>
      <c r="J64" s="43" t="s">
        <v>247</v>
      </c>
      <c r="K64" s="72">
        <f>SUM(M64/12)*5</f>
        <v>41.66666666666667</v>
      </c>
      <c r="L64" s="30">
        <v>0</v>
      </c>
      <c r="M64" s="30">
        <v>100</v>
      </c>
      <c r="N64" s="30">
        <v>0</v>
      </c>
      <c r="O64" s="65">
        <f t="shared" si="3"/>
        <v>141.66666666666669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s="2" customFormat="1" ht="24.75" customHeight="1">
      <c r="A65" s="26">
        <v>3</v>
      </c>
      <c r="B65" s="12" t="s">
        <v>54</v>
      </c>
      <c r="C65" s="12" t="s">
        <v>58</v>
      </c>
      <c r="D65" s="25" t="s">
        <v>133</v>
      </c>
      <c r="E65" s="25" t="s">
        <v>109</v>
      </c>
      <c r="F65" s="25" t="s">
        <v>110</v>
      </c>
      <c r="G65" s="43" t="s">
        <v>43</v>
      </c>
      <c r="H65" s="25" t="s">
        <v>3</v>
      </c>
      <c r="I65" s="25">
        <v>3</v>
      </c>
      <c r="J65" s="43"/>
      <c r="K65" s="38">
        <v>0</v>
      </c>
      <c r="L65" s="38">
        <v>0</v>
      </c>
      <c r="M65" s="30">
        <v>150</v>
      </c>
      <c r="N65" s="30">
        <v>0</v>
      </c>
      <c r="O65" s="65">
        <f t="shared" si="3"/>
        <v>150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s="2" customFormat="1" ht="24.75" customHeight="1">
      <c r="A66" s="26">
        <v>4</v>
      </c>
      <c r="B66" s="12" t="s">
        <v>54</v>
      </c>
      <c r="C66" s="12" t="s">
        <v>2</v>
      </c>
      <c r="D66" s="49" t="s">
        <v>299</v>
      </c>
      <c r="E66" s="25" t="s">
        <v>109</v>
      </c>
      <c r="F66" s="25" t="s">
        <v>110</v>
      </c>
      <c r="G66" s="43" t="s">
        <v>44</v>
      </c>
      <c r="H66" s="25" t="s">
        <v>3</v>
      </c>
      <c r="I66" s="25">
        <v>25</v>
      </c>
      <c r="J66" s="43" t="s">
        <v>244</v>
      </c>
      <c r="K66" s="72">
        <f>SUM(M66/12)*5</f>
        <v>4231.25</v>
      </c>
      <c r="L66" s="38">
        <v>0</v>
      </c>
      <c r="M66" s="30">
        <v>10155</v>
      </c>
      <c r="N66" s="38">
        <v>0</v>
      </c>
      <c r="O66" s="65">
        <f t="shared" si="3"/>
        <v>14386.25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s="2" customFormat="1" ht="24.75" customHeight="1">
      <c r="A67" s="26">
        <v>5</v>
      </c>
      <c r="B67" s="12" t="s">
        <v>54</v>
      </c>
      <c r="C67" s="12" t="s">
        <v>2</v>
      </c>
      <c r="D67" s="49" t="s">
        <v>136</v>
      </c>
      <c r="E67" s="25" t="s">
        <v>109</v>
      </c>
      <c r="F67" s="25" t="s">
        <v>110</v>
      </c>
      <c r="G67" s="43" t="s">
        <v>45</v>
      </c>
      <c r="H67" s="25" t="s">
        <v>3</v>
      </c>
      <c r="I67" s="25">
        <v>15</v>
      </c>
      <c r="J67" s="43" t="s">
        <v>245</v>
      </c>
      <c r="K67" s="72">
        <f>SUM(M67/12)*5</f>
        <v>2817.916666666667</v>
      </c>
      <c r="L67" s="38">
        <v>0</v>
      </c>
      <c r="M67" s="30">
        <v>6763</v>
      </c>
      <c r="N67" s="38">
        <v>0</v>
      </c>
      <c r="O67" s="65">
        <f t="shared" si="3"/>
        <v>9580.916666666668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35" s="2" customFormat="1" ht="42">
      <c r="A68" s="26">
        <v>6</v>
      </c>
      <c r="B68" s="12" t="s">
        <v>54</v>
      </c>
      <c r="C68" s="23" t="s">
        <v>92</v>
      </c>
      <c r="D68" s="18" t="s">
        <v>132</v>
      </c>
      <c r="E68" s="25" t="s">
        <v>109</v>
      </c>
      <c r="F68" s="25" t="s">
        <v>110</v>
      </c>
      <c r="G68" s="17" t="s">
        <v>87</v>
      </c>
      <c r="H68" s="33" t="s">
        <v>3</v>
      </c>
      <c r="I68" s="33">
        <v>20</v>
      </c>
      <c r="J68" s="17" t="s">
        <v>248</v>
      </c>
      <c r="K68" s="72">
        <f>SUM(M68/12)*5</f>
        <v>7637.083333333334</v>
      </c>
      <c r="L68" s="19">
        <v>0</v>
      </c>
      <c r="M68" s="19">
        <v>18329</v>
      </c>
      <c r="N68" s="19">
        <v>0</v>
      </c>
      <c r="O68" s="65">
        <f t="shared" si="3"/>
        <v>25966.083333333336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41" s="2" customFormat="1" ht="24.75" customHeight="1">
      <c r="A69" s="26">
        <v>7</v>
      </c>
      <c r="B69" s="12" t="s">
        <v>54</v>
      </c>
      <c r="C69" s="51" t="s">
        <v>295</v>
      </c>
      <c r="D69" s="49" t="s">
        <v>296</v>
      </c>
      <c r="E69" s="25" t="s">
        <v>109</v>
      </c>
      <c r="F69" s="25" t="s">
        <v>110</v>
      </c>
      <c r="G69" s="50" t="s">
        <v>297</v>
      </c>
      <c r="H69" s="33" t="s">
        <v>60</v>
      </c>
      <c r="I69" s="49">
        <v>25</v>
      </c>
      <c r="J69" s="50" t="s">
        <v>298</v>
      </c>
      <c r="K69" s="52">
        <f>SUM(M69/12)*5</f>
        <v>84523.75</v>
      </c>
      <c r="L69" s="38">
        <v>0</v>
      </c>
      <c r="M69" s="38">
        <v>202857</v>
      </c>
      <c r="N69" s="38">
        <v>0</v>
      </c>
      <c r="O69" s="65">
        <f>SUM(K69:N69)</f>
        <v>287380.75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s="2" customFormat="1" ht="24.75" customHeight="1">
      <c r="A70" s="26">
        <v>8</v>
      </c>
      <c r="B70" s="12" t="s">
        <v>54</v>
      </c>
      <c r="C70" s="51" t="s">
        <v>290</v>
      </c>
      <c r="D70" s="49" t="s">
        <v>288</v>
      </c>
      <c r="E70" s="25" t="s">
        <v>109</v>
      </c>
      <c r="F70" s="25" t="s">
        <v>110</v>
      </c>
      <c r="G70" s="50" t="s">
        <v>35</v>
      </c>
      <c r="H70" s="33" t="s">
        <v>3</v>
      </c>
      <c r="I70" s="49">
        <v>25</v>
      </c>
      <c r="J70" s="50" t="s">
        <v>289</v>
      </c>
      <c r="K70" s="52">
        <f>SUM(M70/12)*5</f>
        <v>16348.75</v>
      </c>
      <c r="L70" s="38">
        <v>0</v>
      </c>
      <c r="M70" s="38">
        <v>39237</v>
      </c>
      <c r="N70" s="38">
        <v>0</v>
      </c>
      <c r="O70" s="65">
        <f t="shared" si="3"/>
        <v>55585.75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s="2" customFormat="1" ht="15" customHeight="1">
      <c r="A71" s="66"/>
      <c r="B71" s="67"/>
      <c r="C71" s="67"/>
      <c r="D71" s="68"/>
      <c r="E71" s="68"/>
      <c r="F71" s="68"/>
      <c r="G71" s="73"/>
      <c r="H71" s="74"/>
      <c r="I71" s="74"/>
      <c r="J71" s="73"/>
      <c r="K71" s="70" t="s">
        <v>286</v>
      </c>
      <c r="L71" s="75"/>
      <c r="M71" s="75"/>
      <c r="N71" s="75"/>
      <c r="O71" s="45">
        <f>SUM(O63:O70)</f>
        <v>393262.25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5" customHeight="1">
      <c r="A72" s="83" t="s">
        <v>189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5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35" s="2" customFormat="1" ht="21">
      <c r="A73" s="13">
        <v>1</v>
      </c>
      <c r="B73" s="22" t="s">
        <v>103</v>
      </c>
      <c r="C73" s="19" t="s">
        <v>90</v>
      </c>
      <c r="D73" s="18" t="s">
        <v>127</v>
      </c>
      <c r="E73" s="25" t="s">
        <v>109</v>
      </c>
      <c r="F73" s="25" t="s">
        <v>110</v>
      </c>
      <c r="G73" s="17" t="s">
        <v>66</v>
      </c>
      <c r="H73" s="33" t="s">
        <v>60</v>
      </c>
      <c r="I73" s="33">
        <v>55</v>
      </c>
      <c r="J73" s="17" t="s">
        <v>250</v>
      </c>
      <c r="K73" s="72">
        <f>SUM(M73/12)*5</f>
        <v>25504.583333333336</v>
      </c>
      <c r="L73" s="19">
        <v>0</v>
      </c>
      <c r="M73" s="20">
        <v>61211</v>
      </c>
      <c r="N73" s="20">
        <v>0</v>
      </c>
      <c r="O73" s="65">
        <f>SUM(K73:N73)</f>
        <v>86715.58333333334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41" s="2" customFormat="1" ht="15" customHeight="1">
      <c r="A74" s="66"/>
      <c r="B74" s="67"/>
      <c r="C74" s="67"/>
      <c r="D74" s="68"/>
      <c r="E74" s="68"/>
      <c r="F74" s="68"/>
      <c r="G74" s="73"/>
      <c r="H74" s="74"/>
      <c r="I74" s="74"/>
      <c r="J74" s="73"/>
      <c r="K74" s="70" t="s">
        <v>286</v>
      </c>
      <c r="L74" s="70"/>
      <c r="M74" s="70"/>
      <c r="N74" s="70"/>
      <c r="O74" s="45">
        <f>SUM(O73)</f>
        <v>86715.58333333334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5" customHeight="1">
      <c r="A75" s="83" t="s">
        <v>190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5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35" s="2" customFormat="1" ht="17.25" customHeight="1">
      <c r="A76" s="13">
        <v>1</v>
      </c>
      <c r="B76" s="16" t="s">
        <v>102</v>
      </c>
      <c r="C76" s="20" t="s">
        <v>91</v>
      </c>
      <c r="D76" s="18" t="s">
        <v>126</v>
      </c>
      <c r="E76" s="25" t="s">
        <v>109</v>
      </c>
      <c r="F76" s="25" t="s">
        <v>110</v>
      </c>
      <c r="G76" s="17" t="s">
        <v>68</v>
      </c>
      <c r="H76" s="33" t="s">
        <v>3</v>
      </c>
      <c r="I76" s="18">
        <v>40</v>
      </c>
      <c r="J76" s="17" t="s">
        <v>251</v>
      </c>
      <c r="K76" s="72">
        <f>SUM(M76/12)*5</f>
        <v>11720.833333333332</v>
      </c>
      <c r="L76" s="19">
        <v>0</v>
      </c>
      <c r="M76" s="19">
        <v>28130</v>
      </c>
      <c r="N76" s="19">
        <v>0</v>
      </c>
      <c r="O76" s="76">
        <f>SUM(K76:N76)</f>
        <v>39850.83333333333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41" s="2" customFormat="1" ht="15" customHeight="1">
      <c r="A77" s="66"/>
      <c r="B77" s="67"/>
      <c r="C77" s="67"/>
      <c r="D77" s="68"/>
      <c r="E77" s="68"/>
      <c r="F77" s="68"/>
      <c r="G77" s="73"/>
      <c r="H77" s="74"/>
      <c r="I77" s="74"/>
      <c r="J77" s="73"/>
      <c r="K77" s="70" t="s">
        <v>286</v>
      </c>
      <c r="L77" s="77"/>
      <c r="M77" s="77"/>
      <c r="N77" s="77"/>
      <c r="O77" s="45">
        <f>SUM(O76)</f>
        <v>39850.83333333333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5" customHeight="1">
      <c r="A78" s="83" t="s">
        <v>191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5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35" s="2" customFormat="1" ht="21.75" customHeight="1">
      <c r="A79" s="13">
        <v>1</v>
      </c>
      <c r="B79" s="15" t="s">
        <v>94</v>
      </c>
      <c r="C79" s="20" t="s">
        <v>95</v>
      </c>
      <c r="D79" s="18" t="s">
        <v>121</v>
      </c>
      <c r="E79" s="25" t="s">
        <v>109</v>
      </c>
      <c r="F79" s="25" t="s">
        <v>110</v>
      </c>
      <c r="G79" s="17" t="s">
        <v>281</v>
      </c>
      <c r="H79" s="33" t="s">
        <v>60</v>
      </c>
      <c r="I79" s="33">
        <v>60</v>
      </c>
      <c r="J79" s="17" t="s">
        <v>252</v>
      </c>
      <c r="K79" s="72">
        <f>SUM(M79/12)*5</f>
        <v>18438.333333333332</v>
      </c>
      <c r="L79" s="19">
        <v>0</v>
      </c>
      <c r="M79" s="20">
        <v>44252</v>
      </c>
      <c r="N79" s="20">
        <v>0</v>
      </c>
      <c r="O79" s="65">
        <f>SUM(K79:N79)</f>
        <v>62690.33333333333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s="2" customFormat="1" ht="21">
      <c r="A80" s="13">
        <v>2</v>
      </c>
      <c r="B80" s="15" t="s">
        <v>94</v>
      </c>
      <c r="C80" s="20" t="s">
        <v>95</v>
      </c>
      <c r="D80" s="18" t="s">
        <v>120</v>
      </c>
      <c r="E80" s="25" t="s">
        <v>109</v>
      </c>
      <c r="F80" s="25" t="s">
        <v>110</v>
      </c>
      <c r="G80" s="17" t="s">
        <v>81</v>
      </c>
      <c r="H80" s="33" t="s">
        <v>3</v>
      </c>
      <c r="I80" s="33">
        <v>40</v>
      </c>
      <c r="J80" s="17" t="s">
        <v>253</v>
      </c>
      <c r="K80" s="72">
        <f>SUM(M80/12)*5</f>
        <v>6705.416666666666</v>
      </c>
      <c r="L80" s="19">
        <v>0</v>
      </c>
      <c r="M80" s="20">
        <v>16093</v>
      </c>
      <c r="N80" s="20">
        <v>0</v>
      </c>
      <c r="O80" s="65">
        <f>SUM(K80:N80)</f>
        <v>22798.416666666664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41" s="2" customFormat="1" ht="15" customHeight="1">
      <c r="A81" s="66"/>
      <c r="B81" s="67"/>
      <c r="C81" s="67"/>
      <c r="D81" s="68"/>
      <c r="E81" s="68"/>
      <c r="F81" s="68"/>
      <c r="G81" s="73"/>
      <c r="H81" s="74"/>
      <c r="I81" s="74"/>
      <c r="J81" s="73"/>
      <c r="K81" s="70" t="s">
        <v>286</v>
      </c>
      <c r="L81" s="77"/>
      <c r="M81" s="77"/>
      <c r="N81" s="77"/>
      <c r="O81" s="45">
        <f>SUM(O79:O80)</f>
        <v>85488.75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5" customHeight="1">
      <c r="A82" s="83" t="s">
        <v>192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5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35" s="2" customFormat="1" ht="21">
      <c r="A83" s="13">
        <v>1</v>
      </c>
      <c r="B83" s="14" t="s">
        <v>96</v>
      </c>
      <c r="C83" s="20" t="s">
        <v>97</v>
      </c>
      <c r="D83" s="18" t="s">
        <v>119</v>
      </c>
      <c r="E83" s="25" t="s">
        <v>109</v>
      </c>
      <c r="F83" s="25" t="s">
        <v>110</v>
      </c>
      <c r="G83" s="17" t="s">
        <v>80</v>
      </c>
      <c r="H83" s="33" t="s">
        <v>3</v>
      </c>
      <c r="I83" s="33">
        <v>25</v>
      </c>
      <c r="J83" s="17" t="s">
        <v>254</v>
      </c>
      <c r="K83" s="72">
        <f>SUM(M83/12)*5</f>
        <v>9798.333333333334</v>
      </c>
      <c r="L83" s="19">
        <v>0</v>
      </c>
      <c r="M83" s="20">
        <v>23516</v>
      </c>
      <c r="N83" s="20">
        <v>0</v>
      </c>
      <c r="O83" s="65">
        <f>SUM(K83:N83)</f>
        <v>33314.333333333336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41" s="2" customFormat="1" ht="15" customHeight="1">
      <c r="A84" s="66"/>
      <c r="B84" s="67"/>
      <c r="C84" s="67"/>
      <c r="D84" s="68"/>
      <c r="E84" s="68"/>
      <c r="F84" s="68"/>
      <c r="G84" s="73"/>
      <c r="H84" s="74"/>
      <c r="I84" s="74"/>
      <c r="J84" s="73"/>
      <c r="K84" s="70" t="s">
        <v>286</v>
      </c>
      <c r="L84" s="77"/>
      <c r="M84" s="77"/>
      <c r="N84" s="77"/>
      <c r="O84" s="45">
        <f>SUM(O83)</f>
        <v>33314.333333333336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5" customHeight="1">
      <c r="A85" s="83" t="s">
        <v>193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5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35" s="2" customFormat="1" ht="21" customHeight="1">
      <c r="A86" s="13">
        <v>1</v>
      </c>
      <c r="B86" s="16" t="s">
        <v>112</v>
      </c>
      <c r="C86" s="20" t="s">
        <v>113</v>
      </c>
      <c r="D86" s="18" t="s">
        <v>181</v>
      </c>
      <c r="E86" s="25" t="s">
        <v>109</v>
      </c>
      <c r="F86" s="25" t="s">
        <v>110</v>
      </c>
      <c r="G86" s="17" t="s">
        <v>82</v>
      </c>
      <c r="H86" s="33" t="s">
        <v>3</v>
      </c>
      <c r="I86" s="33">
        <v>25</v>
      </c>
      <c r="J86" s="17" t="s">
        <v>255</v>
      </c>
      <c r="K86" s="72">
        <f>SUM(M86/12)*5</f>
        <v>8605.416666666666</v>
      </c>
      <c r="L86" s="39">
        <v>0</v>
      </c>
      <c r="M86" s="20">
        <v>20653</v>
      </c>
      <c r="N86" s="20">
        <v>0</v>
      </c>
      <c r="O86" s="65">
        <f>SUM(K86:N86)</f>
        <v>29258.416666666664</v>
      </c>
      <c r="P86" s="4"/>
      <c r="Q86" s="31"/>
      <c r="R86" s="31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s="2" customFormat="1" ht="21.75" customHeight="1">
      <c r="A87" s="13">
        <v>2</v>
      </c>
      <c r="B87" s="16" t="s">
        <v>112</v>
      </c>
      <c r="C87" s="20" t="s">
        <v>115</v>
      </c>
      <c r="D87" s="18" t="s">
        <v>117</v>
      </c>
      <c r="E87" s="25" t="s">
        <v>109</v>
      </c>
      <c r="F87" s="25" t="s">
        <v>110</v>
      </c>
      <c r="G87" s="17" t="s">
        <v>83</v>
      </c>
      <c r="H87" s="33" t="s">
        <v>3</v>
      </c>
      <c r="I87" s="33">
        <v>25</v>
      </c>
      <c r="J87" s="17" t="s">
        <v>256</v>
      </c>
      <c r="K87" s="72">
        <f>SUM(M87/12)*5</f>
        <v>5117.5</v>
      </c>
      <c r="L87" s="39">
        <v>0</v>
      </c>
      <c r="M87" s="20">
        <v>12282</v>
      </c>
      <c r="N87" s="20">
        <v>0</v>
      </c>
      <c r="O87" s="65">
        <f>SUM(K87:N87)</f>
        <v>17399.5</v>
      </c>
      <c r="P87" s="4"/>
      <c r="Q87" s="31"/>
      <c r="R87" s="31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s="2" customFormat="1" ht="21" customHeight="1">
      <c r="A88" s="13">
        <v>3</v>
      </c>
      <c r="B88" s="16" t="s">
        <v>112</v>
      </c>
      <c r="C88" s="18" t="s">
        <v>116</v>
      </c>
      <c r="D88" s="18" t="s">
        <v>117</v>
      </c>
      <c r="E88" s="25" t="s">
        <v>109</v>
      </c>
      <c r="F88" s="25" t="s">
        <v>110</v>
      </c>
      <c r="G88" s="17" t="s">
        <v>278</v>
      </c>
      <c r="H88" s="33" t="s">
        <v>60</v>
      </c>
      <c r="I88" s="33">
        <v>150</v>
      </c>
      <c r="J88" s="17" t="s">
        <v>257</v>
      </c>
      <c r="K88" s="72">
        <f>SUM(M88/12)*5</f>
        <v>19855.416666666668</v>
      </c>
      <c r="L88" s="39">
        <v>0</v>
      </c>
      <c r="M88" s="20">
        <v>47653</v>
      </c>
      <c r="N88" s="20">
        <v>0</v>
      </c>
      <c r="O88" s="65">
        <f>SUM(K88:N88)</f>
        <v>67508.41666666667</v>
      </c>
      <c r="P88" s="4"/>
      <c r="Q88" s="31"/>
      <c r="R88" s="31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s="2" customFormat="1" ht="14.25" customHeight="1">
      <c r="A89" s="13">
        <v>4</v>
      </c>
      <c r="B89" s="16" t="s">
        <v>112</v>
      </c>
      <c r="C89" s="20" t="s">
        <v>182</v>
      </c>
      <c r="D89" s="18" t="s">
        <v>183</v>
      </c>
      <c r="E89" s="25" t="s">
        <v>109</v>
      </c>
      <c r="F89" s="25" t="s">
        <v>110</v>
      </c>
      <c r="G89" s="17" t="s">
        <v>84</v>
      </c>
      <c r="H89" s="33" t="s">
        <v>85</v>
      </c>
      <c r="I89" s="33">
        <v>15</v>
      </c>
      <c r="J89" s="17" t="s">
        <v>258</v>
      </c>
      <c r="K89" s="72">
        <f>SUM(M89/12)*5</f>
        <v>1202.5</v>
      </c>
      <c r="L89" s="39">
        <f>SUM(N89/12)*5</f>
        <v>3198.75</v>
      </c>
      <c r="M89" s="20">
        <v>2886</v>
      </c>
      <c r="N89" s="20">
        <v>7677</v>
      </c>
      <c r="O89" s="65">
        <f>SUM(K89:N89)</f>
        <v>14964.25</v>
      </c>
      <c r="P89" s="4"/>
      <c r="Q89" s="31"/>
      <c r="R89" s="31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41" s="2" customFormat="1" ht="15" customHeight="1">
      <c r="A90" s="66"/>
      <c r="B90" s="67"/>
      <c r="C90" s="67"/>
      <c r="D90" s="68"/>
      <c r="E90" s="68"/>
      <c r="F90" s="68"/>
      <c r="G90" s="73"/>
      <c r="H90" s="74"/>
      <c r="I90" s="74"/>
      <c r="J90" s="73"/>
      <c r="K90" s="70" t="s">
        <v>286</v>
      </c>
      <c r="L90" s="77"/>
      <c r="M90" s="77"/>
      <c r="N90" s="77"/>
      <c r="O90" s="45">
        <f>SUM(O86:O89)</f>
        <v>129130.58333333334</v>
      </c>
      <c r="P90" s="4"/>
      <c r="Q90" s="31"/>
      <c r="R90" s="31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 customHeight="1">
      <c r="A91" s="83" t="s">
        <v>194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5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35" s="2" customFormat="1" ht="30.75" customHeight="1">
      <c r="A92" s="13">
        <v>1</v>
      </c>
      <c r="B92" s="14" t="s">
        <v>170</v>
      </c>
      <c r="C92" s="18" t="s">
        <v>292</v>
      </c>
      <c r="D92" s="18" t="s">
        <v>172</v>
      </c>
      <c r="E92" s="25" t="s">
        <v>109</v>
      </c>
      <c r="F92" s="25" t="s">
        <v>110</v>
      </c>
      <c r="G92" s="17" t="s">
        <v>279</v>
      </c>
      <c r="H92" s="33" t="s">
        <v>60</v>
      </c>
      <c r="I92" s="18">
        <v>80</v>
      </c>
      <c r="J92" s="17" t="s">
        <v>259</v>
      </c>
      <c r="K92" s="72">
        <f>SUM(M92/12)*5</f>
        <v>65490.83333333333</v>
      </c>
      <c r="L92" s="19">
        <v>0</v>
      </c>
      <c r="M92" s="20">
        <v>157178</v>
      </c>
      <c r="N92" s="20">
        <v>0</v>
      </c>
      <c r="O92" s="65">
        <f aca="true" t="shared" si="4" ref="O92:O100">SUM(K92:N92)</f>
        <v>222668.8333333333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s="2" customFormat="1" ht="31.5">
      <c r="A93" s="13">
        <v>2</v>
      </c>
      <c r="B93" s="14" t="s">
        <v>170</v>
      </c>
      <c r="C93" s="18" t="s">
        <v>291</v>
      </c>
      <c r="D93" s="18" t="s">
        <v>172</v>
      </c>
      <c r="E93" s="25" t="s">
        <v>109</v>
      </c>
      <c r="F93" s="25" t="s">
        <v>110</v>
      </c>
      <c r="G93" s="17" t="s">
        <v>73</v>
      </c>
      <c r="H93" s="33" t="s">
        <v>60</v>
      </c>
      <c r="I93" s="18">
        <v>40</v>
      </c>
      <c r="J93" s="17" t="s">
        <v>260</v>
      </c>
      <c r="K93" s="72">
        <f>SUM(M93/12)*5</f>
        <v>41.66666666666667</v>
      </c>
      <c r="L93" s="19">
        <v>0</v>
      </c>
      <c r="M93" s="40">
        <v>100</v>
      </c>
      <c r="N93" s="19">
        <v>0</v>
      </c>
      <c r="O93" s="76">
        <f t="shared" si="4"/>
        <v>141.66666666666669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s="2" customFormat="1" ht="22.5" customHeight="1">
      <c r="A94" s="13">
        <v>3</v>
      </c>
      <c r="B94" s="14" t="s">
        <v>170</v>
      </c>
      <c r="C94" s="18" t="s">
        <v>171</v>
      </c>
      <c r="D94" s="18" t="s">
        <v>174</v>
      </c>
      <c r="E94" s="25" t="s">
        <v>109</v>
      </c>
      <c r="F94" s="25" t="s">
        <v>110</v>
      </c>
      <c r="G94" s="17" t="s">
        <v>79</v>
      </c>
      <c r="H94" s="33" t="s">
        <v>3</v>
      </c>
      <c r="I94" s="33">
        <v>20</v>
      </c>
      <c r="J94" s="17" t="s">
        <v>261</v>
      </c>
      <c r="K94" s="72">
        <f aca="true" t="shared" si="5" ref="K94:K100">SUM(M94/12)*5</f>
        <v>26.666666666666664</v>
      </c>
      <c r="L94" s="19">
        <v>0</v>
      </c>
      <c r="M94" s="20">
        <v>64</v>
      </c>
      <c r="N94" s="20">
        <v>0</v>
      </c>
      <c r="O94" s="65">
        <f t="shared" si="4"/>
        <v>90.66666666666666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s="2" customFormat="1" ht="22.5" customHeight="1">
      <c r="A95" s="13">
        <v>4</v>
      </c>
      <c r="B95" s="14" t="s">
        <v>170</v>
      </c>
      <c r="C95" s="18" t="s">
        <v>173</v>
      </c>
      <c r="D95" s="18" t="s">
        <v>174</v>
      </c>
      <c r="E95" s="25" t="s">
        <v>109</v>
      </c>
      <c r="F95" s="25" t="s">
        <v>110</v>
      </c>
      <c r="G95" s="17" t="s">
        <v>78</v>
      </c>
      <c r="H95" s="33" t="s">
        <v>3</v>
      </c>
      <c r="I95" s="33">
        <v>40</v>
      </c>
      <c r="J95" s="17" t="s">
        <v>262</v>
      </c>
      <c r="K95" s="72">
        <f t="shared" si="5"/>
        <v>12695.416666666668</v>
      </c>
      <c r="L95" s="19">
        <v>0</v>
      </c>
      <c r="M95" s="20">
        <v>30469</v>
      </c>
      <c r="N95" s="20">
        <v>0</v>
      </c>
      <c r="O95" s="65">
        <f t="shared" si="4"/>
        <v>43164.41666666667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s="2" customFormat="1" ht="22.5" customHeight="1">
      <c r="A96" s="13">
        <v>5</v>
      </c>
      <c r="B96" s="14" t="s">
        <v>170</v>
      </c>
      <c r="C96" s="18" t="s">
        <v>293</v>
      </c>
      <c r="D96" s="18" t="s">
        <v>294</v>
      </c>
      <c r="E96" s="25" t="s">
        <v>109</v>
      </c>
      <c r="F96" s="25" t="s">
        <v>110</v>
      </c>
      <c r="G96" s="17" t="s">
        <v>300</v>
      </c>
      <c r="H96" s="33" t="s">
        <v>60</v>
      </c>
      <c r="I96" s="33">
        <v>100</v>
      </c>
      <c r="J96" s="17" t="s">
        <v>301</v>
      </c>
      <c r="K96" s="72">
        <f t="shared" si="5"/>
        <v>33333.333333333336</v>
      </c>
      <c r="L96" s="54">
        <f>SUM(N96/12)*5</f>
        <v>62500</v>
      </c>
      <c r="M96" s="20">
        <v>80000</v>
      </c>
      <c r="N96" s="20">
        <v>150000</v>
      </c>
      <c r="O96" s="65">
        <f t="shared" si="4"/>
        <v>325833.3333333334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s="2" customFormat="1" ht="22.5" customHeight="1">
      <c r="A97" s="13">
        <v>6</v>
      </c>
      <c r="B97" s="14" t="s">
        <v>170</v>
      </c>
      <c r="C97" s="18" t="s">
        <v>175</v>
      </c>
      <c r="D97" s="18" t="s">
        <v>176</v>
      </c>
      <c r="E97" s="25" t="s">
        <v>109</v>
      </c>
      <c r="F97" s="25" t="s">
        <v>110</v>
      </c>
      <c r="G97" s="17" t="s">
        <v>75</v>
      </c>
      <c r="H97" s="33" t="s">
        <v>60</v>
      </c>
      <c r="I97" s="33">
        <v>41</v>
      </c>
      <c r="J97" s="17" t="s">
        <v>263</v>
      </c>
      <c r="K97" s="72">
        <f t="shared" si="5"/>
        <v>7557.916666666666</v>
      </c>
      <c r="L97" s="19">
        <v>0</v>
      </c>
      <c r="M97" s="20">
        <v>18139</v>
      </c>
      <c r="N97" s="20">
        <v>0</v>
      </c>
      <c r="O97" s="65">
        <f t="shared" si="4"/>
        <v>25696.916666666664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2" customFormat="1" ht="22.5" customHeight="1">
      <c r="A98" s="13">
        <v>7</v>
      </c>
      <c r="B98" s="14" t="s">
        <v>170</v>
      </c>
      <c r="C98" s="18" t="s">
        <v>177</v>
      </c>
      <c r="D98" s="18" t="s">
        <v>306</v>
      </c>
      <c r="E98" s="25" t="s">
        <v>109</v>
      </c>
      <c r="F98" s="25" t="s">
        <v>110</v>
      </c>
      <c r="G98" s="17" t="s">
        <v>74</v>
      </c>
      <c r="H98" s="33" t="s">
        <v>60</v>
      </c>
      <c r="I98" s="33">
        <v>41</v>
      </c>
      <c r="J98" s="17" t="s">
        <v>264</v>
      </c>
      <c r="K98" s="72">
        <f t="shared" si="5"/>
        <v>4069.583333333333</v>
      </c>
      <c r="L98" s="19">
        <v>0</v>
      </c>
      <c r="M98" s="20">
        <v>9767</v>
      </c>
      <c r="N98" s="20">
        <v>0</v>
      </c>
      <c r="O98" s="65">
        <f t="shared" si="4"/>
        <v>13836.583333333332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s="2" customFormat="1" ht="22.5" customHeight="1">
      <c r="A99" s="13">
        <v>8</v>
      </c>
      <c r="B99" s="14" t="s">
        <v>170</v>
      </c>
      <c r="C99" s="19" t="s">
        <v>173</v>
      </c>
      <c r="D99" s="40" t="s">
        <v>130</v>
      </c>
      <c r="E99" s="25" t="s">
        <v>109</v>
      </c>
      <c r="F99" s="25" t="s">
        <v>110</v>
      </c>
      <c r="G99" s="21" t="s">
        <v>62</v>
      </c>
      <c r="H99" s="34" t="s">
        <v>3</v>
      </c>
      <c r="I99" s="34">
        <v>20</v>
      </c>
      <c r="J99" s="21" t="s">
        <v>265</v>
      </c>
      <c r="K99" s="72">
        <f t="shared" si="5"/>
        <v>6493.333333333334</v>
      </c>
      <c r="L99" s="19">
        <v>0</v>
      </c>
      <c r="M99" s="20">
        <v>15584</v>
      </c>
      <c r="N99" s="20">
        <v>0</v>
      </c>
      <c r="O99" s="65">
        <f t="shared" si="4"/>
        <v>22077.333333333336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s="2" customFormat="1" ht="22.5" customHeight="1">
      <c r="A100" s="13">
        <v>9</v>
      </c>
      <c r="B100" s="14" t="s">
        <v>170</v>
      </c>
      <c r="C100" s="53" t="s">
        <v>178</v>
      </c>
      <c r="D100" s="53" t="s">
        <v>179</v>
      </c>
      <c r="E100" s="25" t="s">
        <v>109</v>
      </c>
      <c r="F100" s="25" t="s">
        <v>110</v>
      </c>
      <c r="G100" s="17" t="s">
        <v>76</v>
      </c>
      <c r="H100" s="33" t="s">
        <v>3</v>
      </c>
      <c r="I100" s="33">
        <v>4</v>
      </c>
      <c r="J100" s="17" t="s">
        <v>266</v>
      </c>
      <c r="K100" s="72">
        <f t="shared" si="5"/>
        <v>60.41666666666667</v>
      </c>
      <c r="L100" s="19">
        <v>0</v>
      </c>
      <c r="M100" s="20">
        <v>145</v>
      </c>
      <c r="N100" s="20">
        <v>0</v>
      </c>
      <c r="O100" s="65">
        <f t="shared" si="4"/>
        <v>205.41666666666669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41" s="2" customFormat="1" ht="15" customHeight="1">
      <c r="A101" s="66"/>
      <c r="B101" s="67"/>
      <c r="C101" s="67"/>
      <c r="D101" s="68"/>
      <c r="E101" s="68"/>
      <c r="F101" s="68"/>
      <c r="G101" s="73"/>
      <c r="H101" s="74"/>
      <c r="I101" s="74"/>
      <c r="J101" s="73"/>
      <c r="K101" s="70" t="s">
        <v>286</v>
      </c>
      <c r="L101" s="77"/>
      <c r="M101" s="77"/>
      <c r="N101" s="77"/>
      <c r="O101" s="45">
        <f>SUM(O92:O100)</f>
        <v>653715.1666666667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s="2" customFormat="1" ht="29.25" customHeight="1">
      <c r="A102" s="78" t="s">
        <v>284</v>
      </c>
      <c r="B102" s="86" t="s">
        <v>285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5" customHeight="1">
      <c r="A103" s="83" t="s">
        <v>311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5"/>
      <c r="P103" s="36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35" s="2" customFormat="1" ht="21">
      <c r="A104" s="13">
        <v>1</v>
      </c>
      <c r="B104" s="14" t="s">
        <v>106</v>
      </c>
      <c r="C104" s="20" t="s">
        <v>88</v>
      </c>
      <c r="D104" s="18" t="s">
        <v>130</v>
      </c>
      <c r="E104" s="25" t="s">
        <v>109</v>
      </c>
      <c r="F104" s="25" t="s">
        <v>110</v>
      </c>
      <c r="G104" s="17" t="s">
        <v>63</v>
      </c>
      <c r="H104" s="33" t="s">
        <v>3</v>
      </c>
      <c r="I104" s="33">
        <v>31</v>
      </c>
      <c r="J104" s="17" t="s">
        <v>267</v>
      </c>
      <c r="K104" s="72">
        <v>0</v>
      </c>
      <c r="L104" s="19">
        <v>0</v>
      </c>
      <c r="M104" s="20">
        <v>40370</v>
      </c>
      <c r="N104" s="20">
        <v>0</v>
      </c>
      <c r="O104" s="65">
        <f>SUM(K104:N104)</f>
        <v>40370</v>
      </c>
      <c r="P104" s="35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s="2" customFormat="1" ht="21">
      <c r="A105" s="13">
        <v>2</v>
      </c>
      <c r="B105" s="14" t="s">
        <v>106</v>
      </c>
      <c r="C105" s="20" t="s">
        <v>89</v>
      </c>
      <c r="D105" s="18" t="s">
        <v>130</v>
      </c>
      <c r="E105" s="25" t="s">
        <v>109</v>
      </c>
      <c r="F105" s="25" t="s">
        <v>110</v>
      </c>
      <c r="G105" s="17" t="s">
        <v>64</v>
      </c>
      <c r="H105" s="33" t="s">
        <v>3</v>
      </c>
      <c r="I105" s="33">
        <v>40</v>
      </c>
      <c r="J105" s="17" t="s">
        <v>268</v>
      </c>
      <c r="K105" s="72">
        <v>0</v>
      </c>
      <c r="L105" s="19">
        <v>0</v>
      </c>
      <c r="M105" s="20">
        <v>12899</v>
      </c>
      <c r="N105" s="20">
        <v>0</v>
      </c>
      <c r="O105" s="65">
        <f>SUM(K105:N105)</f>
        <v>12899</v>
      </c>
      <c r="P105" s="35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41" s="2" customFormat="1" ht="15" customHeight="1">
      <c r="A106" s="66"/>
      <c r="B106" s="67"/>
      <c r="C106" s="67"/>
      <c r="D106" s="68"/>
      <c r="E106" s="68"/>
      <c r="F106" s="68"/>
      <c r="G106" s="73"/>
      <c r="H106" s="74"/>
      <c r="I106" s="74"/>
      <c r="J106" s="73"/>
      <c r="K106" s="70" t="s">
        <v>286</v>
      </c>
      <c r="L106" s="77"/>
      <c r="M106" s="77"/>
      <c r="N106" s="77"/>
      <c r="O106" s="45">
        <f>SUM(O104:O105)</f>
        <v>53269</v>
      </c>
      <c r="P106" s="35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5" customHeight="1">
      <c r="A107" s="83" t="s">
        <v>312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5"/>
      <c r="P107" s="36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35" s="2" customFormat="1" ht="21">
      <c r="A108" s="13">
        <v>1</v>
      </c>
      <c r="B108" s="14" t="s">
        <v>180</v>
      </c>
      <c r="C108" s="20" t="s">
        <v>88</v>
      </c>
      <c r="D108" s="18" t="s">
        <v>129</v>
      </c>
      <c r="E108" s="25" t="s">
        <v>109</v>
      </c>
      <c r="F108" s="25" t="s">
        <v>110</v>
      </c>
      <c r="G108" s="21" t="s">
        <v>59</v>
      </c>
      <c r="H108" s="33" t="s">
        <v>60</v>
      </c>
      <c r="I108" s="33">
        <v>63</v>
      </c>
      <c r="J108" s="17" t="s">
        <v>269</v>
      </c>
      <c r="K108" s="72">
        <v>0</v>
      </c>
      <c r="L108" s="19">
        <v>0</v>
      </c>
      <c r="M108" s="20">
        <v>111954</v>
      </c>
      <c r="N108" s="20">
        <v>0</v>
      </c>
      <c r="O108" s="65">
        <f>SUM(K108:N108)</f>
        <v>111954</v>
      </c>
      <c r="P108" s="35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s="2" customFormat="1" ht="21">
      <c r="A109" s="13">
        <v>2</v>
      </c>
      <c r="B109" s="14" t="s">
        <v>180</v>
      </c>
      <c r="C109" s="20" t="s">
        <v>88</v>
      </c>
      <c r="D109" s="18" t="s">
        <v>129</v>
      </c>
      <c r="E109" s="25" t="s">
        <v>109</v>
      </c>
      <c r="F109" s="25" t="s">
        <v>110</v>
      </c>
      <c r="G109" s="17" t="s">
        <v>61</v>
      </c>
      <c r="H109" s="33" t="s">
        <v>3</v>
      </c>
      <c r="I109" s="33">
        <v>40</v>
      </c>
      <c r="J109" s="17" t="s">
        <v>270</v>
      </c>
      <c r="K109" s="72">
        <v>0</v>
      </c>
      <c r="L109" s="19">
        <v>0</v>
      </c>
      <c r="M109" s="20">
        <v>9102</v>
      </c>
      <c r="N109" s="20">
        <v>0</v>
      </c>
      <c r="O109" s="65">
        <f>SUM(K109:N109)</f>
        <v>9102</v>
      </c>
      <c r="P109" s="35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41" s="2" customFormat="1" ht="15" customHeight="1">
      <c r="A110" s="66"/>
      <c r="B110" s="67"/>
      <c r="C110" s="67"/>
      <c r="D110" s="68"/>
      <c r="E110" s="68"/>
      <c r="F110" s="68"/>
      <c r="G110" s="73"/>
      <c r="H110" s="74"/>
      <c r="I110" s="74"/>
      <c r="J110" s="73"/>
      <c r="K110" s="70" t="s">
        <v>286</v>
      </c>
      <c r="L110" s="77"/>
      <c r="M110" s="77"/>
      <c r="N110" s="77"/>
      <c r="O110" s="45">
        <f>SUM(O108:O109)</f>
        <v>121056</v>
      </c>
      <c r="P110" s="35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5" customHeight="1">
      <c r="A111" s="83" t="s">
        <v>313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5"/>
      <c r="P111" s="36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35" s="2" customFormat="1" ht="21">
      <c r="A112" s="13">
        <v>1</v>
      </c>
      <c r="B112" s="22" t="s">
        <v>105</v>
      </c>
      <c r="C112" s="19" t="s">
        <v>90</v>
      </c>
      <c r="D112" s="18" t="s">
        <v>128</v>
      </c>
      <c r="E112" s="25" t="s">
        <v>109</v>
      </c>
      <c r="F112" s="25" t="s">
        <v>110</v>
      </c>
      <c r="G112" s="17" t="s">
        <v>65</v>
      </c>
      <c r="H112" s="33" t="s">
        <v>60</v>
      </c>
      <c r="I112" s="33">
        <v>55</v>
      </c>
      <c r="J112" s="17" t="s">
        <v>271</v>
      </c>
      <c r="K112" s="72">
        <v>0</v>
      </c>
      <c r="L112" s="19">
        <v>0</v>
      </c>
      <c r="M112" s="20">
        <v>70286</v>
      </c>
      <c r="N112" s="20">
        <v>0</v>
      </c>
      <c r="O112" s="65">
        <f>SUM(K112:N112)</f>
        <v>70286</v>
      </c>
      <c r="P112" s="35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s="2" customFormat="1" ht="21">
      <c r="A113" s="26">
        <v>2</v>
      </c>
      <c r="B113" s="22" t="s">
        <v>105</v>
      </c>
      <c r="C113" s="20" t="s">
        <v>93</v>
      </c>
      <c r="D113" s="18" t="s">
        <v>131</v>
      </c>
      <c r="E113" s="25" t="s">
        <v>109</v>
      </c>
      <c r="F113" s="25" t="s">
        <v>110</v>
      </c>
      <c r="G113" s="17" t="s">
        <v>77</v>
      </c>
      <c r="H113" s="33" t="s">
        <v>3</v>
      </c>
      <c r="I113" s="33">
        <v>15</v>
      </c>
      <c r="J113" s="17" t="s">
        <v>249</v>
      </c>
      <c r="K113" s="72">
        <f>SUM(M113/12)*5</f>
        <v>4330.416666666667</v>
      </c>
      <c r="L113" s="19">
        <v>0</v>
      </c>
      <c r="M113" s="19">
        <v>10393</v>
      </c>
      <c r="N113" s="19">
        <v>0</v>
      </c>
      <c r="O113" s="65">
        <f>SUM(K113:N113)</f>
        <v>14723.416666666668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41" s="2" customFormat="1" ht="15" customHeight="1">
      <c r="A114" s="66"/>
      <c r="B114" s="67"/>
      <c r="C114" s="67"/>
      <c r="D114" s="68"/>
      <c r="E114" s="68"/>
      <c r="F114" s="68"/>
      <c r="G114" s="73"/>
      <c r="H114" s="74"/>
      <c r="I114" s="74"/>
      <c r="J114" s="73"/>
      <c r="K114" s="70" t="s">
        <v>286</v>
      </c>
      <c r="L114" s="77"/>
      <c r="M114" s="77"/>
      <c r="N114" s="77"/>
      <c r="O114" s="45">
        <f>SUM(O112:O113)</f>
        <v>85009.41666666667</v>
      </c>
      <c r="P114" s="35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5" customHeight="1">
      <c r="A115" s="83" t="s">
        <v>314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5"/>
      <c r="P115" s="36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35" s="2" customFormat="1" ht="21">
      <c r="A116" s="13">
        <v>1</v>
      </c>
      <c r="B116" s="22" t="s">
        <v>104</v>
      </c>
      <c r="C116" s="19" t="s">
        <v>90</v>
      </c>
      <c r="D116" s="18" t="s">
        <v>184</v>
      </c>
      <c r="E116" s="25" t="s">
        <v>109</v>
      </c>
      <c r="F116" s="25" t="s">
        <v>110</v>
      </c>
      <c r="G116" s="17" t="s">
        <v>67</v>
      </c>
      <c r="H116" s="33" t="s">
        <v>3</v>
      </c>
      <c r="I116" s="18">
        <v>40</v>
      </c>
      <c r="J116" s="17" t="s">
        <v>272</v>
      </c>
      <c r="K116" s="72">
        <v>0</v>
      </c>
      <c r="L116" s="19">
        <v>0</v>
      </c>
      <c r="M116" s="20">
        <v>40923</v>
      </c>
      <c r="N116" s="20">
        <v>0</v>
      </c>
      <c r="O116" s="65">
        <f>SUM(K116:N116)</f>
        <v>40923</v>
      </c>
      <c r="P116" s="35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41" s="2" customFormat="1" ht="15" customHeight="1">
      <c r="A117" s="66"/>
      <c r="B117" s="67"/>
      <c r="C117" s="67"/>
      <c r="D117" s="68"/>
      <c r="E117" s="68"/>
      <c r="F117" s="68"/>
      <c r="G117" s="73"/>
      <c r="H117" s="74"/>
      <c r="I117" s="74"/>
      <c r="J117" s="73"/>
      <c r="K117" s="70" t="s">
        <v>286</v>
      </c>
      <c r="L117" s="77"/>
      <c r="M117" s="77"/>
      <c r="N117" s="77"/>
      <c r="O117" s="45">
        <f>SUM(O116)</f>
        <v>40923</v>
      </c>
      <c r="P117" s="35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5" customHeight="1">
      <c r="A118" s="83" t="s">
        <v>315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5"/>
      <c r="P118" s="36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35" s="2" customFormat="1" ht="17.25" customHeight="1">
      <c r="A119" s="13">
        <v>1</v>
      </c>
      <c r="B119" s="16" t="s">
        <v>101</v>
      </c>
      <c r="C119" s="20" t="s">
        <v>91</v>
      </c>
      <c r="D119" s="18" t="s">
        <v>125</v>
      </c>
      <c r="E119" s="25" t="s">
        <v>109</v>
      </c>
      <c r="F119" s="25" t="s">
        <v>110</v>
      </c>
      <c r="G119" s="17" t="s">
        <v>69</v>
      </c>
      <c r="H119" s="33" t="s">
        <v>3</v>
      </c>
      <c r="I119" s="18">
        <v>40</v>
      </c>
      <c r="J119" s="17" t="s">
        <v>273</v>
      </c>
      <c r="K119" s="72">
        <v>0</v>
      </c>
      <c r="L119" s="19">
        <v>0</v>
      </c>
      <c r="M119" s="20">
        <v>20808</v>
      </c>
      <c r="N119" s="20">
        <v>0</v>
      </c>
      <c r="O119" s="65">
        <f>SUM(K119:N119)</f>
        <v>20808</v>
      </c>
      <c r="P119" s="35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41" s="2" customFormat="1" ht="15" customHeight="1">
      <c r="A120" s="66"/>
      <c r="B120" s="67"/>
      <c r="C120" s="67"/>
      <c r="D120" s="68"/>
      <c r="E120" s="68"/>
      <c r="F120" s="68"/>
      <c r="G120" s="73"/>
      <c r="H120" s="74"/>
      <c r="I120" s="74"/>
      <c r="J120" s="73"/>
      <c r="K120" s="70" t="s">
        <v>286</v>
      </c>
      <c r="L120" s="77"/>
      <c r="M120" s="77"/>
      <c r="N120" s="77"/>
      <c r="O120" s="45">
        <f>SUM(O119)</f>
        <v>20808</v>
      </c>
      <c r="P120" s="35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5" customHeight="1">
      <c r="A121" s="83" t="s">
        <v>316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5"/>
      <c r="P121" s="36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35" s="2" customFormat="1" ht="19.5" customHeight="1">
      <c r="A122" s="13">
        <v>1</v>
      </c>
      <c r="B122" s="16" t="s">
        <v>100</v>
      </c>
      <c r="C122" s="20" t="s">
        <v>91</v>
      </c>
      <c r="D122" s="18" t="s">
        <v>124</v>
      </c>
      <c r="E122" s="25" t="s">
        <v>109</v>
      </c>
      <c r="F122" s="25" t="s">
        <v>110</v>
      </c>
      <c r="G122" s="17" t="s">
        <v>70</v>
      </c>
      <c r="H122" s="33" t="s">
        <v>3</v>
      </c>
      <c r="I122" s="18">
        <v>40</v>
      </c>
      <c r="J122" s="17" t="s">
        <v>274</v>
      </c>
      <c r="K122" s="72">
        <v>0</v>
      </c>
      <c r="L122" s="19">
        <v>0</v>
      </c>
      <c r="M122" s="20">
        <v>16769</v>
      </c>
      <c r="N122" s="20">
        <v>0</v>
      </c>
      <c r="O122" s="65">
        <f>SUM(K122:N122)</f>
        <v>16769</v>
      </c>
      <c r="P122" s="35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41" s="2" customFormat="1" ht="15" customHeight="1">
      <c r="A123" s="66"/>
      <c r="B123" s="67"/>
      <c r="C123" s="67"/>
      <c r="D123" s="68"/>
      <c r="E123" s="68"/>
      <c r="F123" s="68"/>
      <c r="G123" s="73"/>
      <c r="H123" s="74"/>
      <c r="I123" s="74"/>
      <c r="J123" s="73"/>
      <c r="K123" s="70" t="s">
        <v>286</v>
      </c>
      <c r="L123" s="77"/>
      <c r="M123" s="77"/>
      <c r="N123" s="77"/>
      <c r="O123" s="45">
        <f>SUM(O122)</f>
        <v>16769</v>
      </c>
      <c r="P123" s="35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5" customHeight="1">
      <c r="A124" s="83" t="s">
        <v>317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5"/>
      <c r="P124" s="36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35" s="2" customFormat="1" ht="18.75" customHeight="1">
      <c r="A125" s="13">
        <v>1</v>
      </c>
      <c r="B125" s="16" t="s">
        <v>99</v>
      </c>
      <c r="C125" s="20" t="s">
        <v>91</v>
      </c>
      <c r="D125" s="18" t="s">
        <v>123</v>
      </c>
      <c r="E125" s="25" t="s">
        <v>109</v>
      </c>
      <c r="F125" s="25" t="s">
        <v>110</v>
      </c>
      <c r="G125" s="17" t="s">
        <v>71</v>
      </c>
      <c r="H125" s="33" t="s">
        <v>3</v>
      </c>
      <c r="I125" s="18">
        <v>40</v>
      </c>
      <c r="J125" s="17" t="s">
        <v>275</v>
      </c>
      <c r="K125" s="40">
        <v>0</v>
      </c>
      <c r="L125" s="19">
        <v>0</v>
      </c>
      <c r="M125" s="20">
        <v>18923</v>
      </c>
      <c r="N125" s="20">
        <v>0</v>
      </c>
      <c r="O125" s="65">
        <f>SUM(K125:N125)</f>
        <v>18923</v>
      </c>
      <c r="P125" s="35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41" s="2" customFormat="1" ht="15" customHeight="1">
      <c r="A126" s="66"/>
      <c r="B126" s="67"/>
      <c r="C126" s="67"/>
      <c r="D126" s="68"/>
      <c r="E126" s="68"/>
      <c r="F126" s="68"/>
      <c r="G126" s="73"/>
      <c r="H126" s="74"/>
      <c r="I126" s="74"/>
      <c r="J126" s="73"/>
      <c r="K126" s="70" t="s">
        <v>286</v>
      </c>
      <c r="L126" s="77"/>
      <c r="M126" s="77"/>
      <c r="N126" s="77"/>
      <c r="O126" s="45">
        <f>SUM(O125)</f>
        <v>18923</v>
      </c>
      <c r="P126" s="35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5" customHeight="1">
      <c r="A127" s="83" t="s">
        <v>318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5"/>
      <c r="P127" s="36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35" s="2" customFormat="1" ht="16.5" customHeight="1">
      <c r="A128" s="13">
        <v>1</v>
      </c>
      <c r="B128" s="16" t="s">
        <v>98</v>
      </c>
      <c r="C128" s="20" t="s">
        <v>91</v>
      </c>
      <c r="D128" s="18" t="s">
        <v>122</v>
      </c>
      <c r="E128" s="25" t="s">
        <v>109</v>
      </c>
      <c r="F128" s="25" t="s">
        <v>110</v>
      </c>
      <c r="G128" s="17" t="s">
        <v>72</v>
      </c>
      <c r="H128" s="33" t="s">
        <v>3</v>
      </c>
      <c r="I128" s="18">
        <v>40</v>
      </c>
      <c r="J128" s="17" t="s">
        <v>276</v>
      </c>
      <c r="K128" s="40">
        <v>0</v>
      </c>
      <c r="L128" s="19">
        <v>0</v>
      </c>
      <c r="M128" s="20">
        <v>24539</v>
      </c>
      <c r="N128" s="20">
        <v>0</v>
      </c>
      <c r="O128" s="65">
        <f>SUM(K128:N128)</f>
        <v>24539</v>
      </c>
      <c r="P128" s="35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41" s="2" customFormat="1" ht="15" customHeight="1">
      <c r="A129" s="66"/>
      <c r="B129" s="67"/>
      <c r="C129" s="67"/>
      <c r="D129" s="68"/>
      <c r="E129" s="68"/>
      <c r="F129" s="68"/>
      <c r="G129" s="73"/>
      <c r="H129" s="74"/>
      <c r="I129" s="74"/>
      <c r="J129" s="73"/>
      <c r="K129" s="70" t="s">
        <v>286</v>
      </c>
      <c r="L129" s="77"/>
      <c r="M129" s="77"/>
      <c r="N129" s="77"/>
      <c r="O129" s="45">
        <f>SUM(O128)</f>
        <v>24539</v>
      </c>
      <c r="P129" s="35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5" customHeight="1">
      <c r="A130" s="83" t="s">
        <v>319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5"/>
      <c r="P130" s="37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35" s="2" customFormat="1" ht="21" customHeight="1">
      <c r="A131" s="13">
        <v>1</v>
      </c>
      <c r="B131" s="16" t="s">
        <v>112</v>
      </c>
      <c r="C131" s="20" t="s">
        <v>114</v>
      </c>
      <c r="D131" s="18" t="s">
        <v>118</v>
      </c>
      <c r="E131" s="25" t="s">
        <v>109</v>
      </c>
      <c r="F131" s="25" t="s">
        <v>110</v>
      </c>
      <c r="G131" s="17" t="s">
        <v>280</v>
      </c>
      <c r="H131" s="33" t="s">
        <v>86</v>
      </c>
      <c r="I131" s="33">
        <v>50</v>
      </c>
      <c r="J131" s="17" t="s">
        <v>277</v>
      </c>
      <c r="K131" s="40">
        <v>0</v>
      </c>
      <c r="L131" s="40">
        <v>0</v>
      </c>
      <c r="M131" s="20">
        <v>14006</v>
      </c>
      <c r="N131" s="20">
        <v>27226</v>
      </c>
      <c r="O131" s="65">
        <f>SUM(K131:N131)</f>
        <v>41232</v>
      </c>
      <c r="P131" s="35"/>
      <c r="Q131" s="31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41" s="2" customFormat="1" ht="15" customHeight="1">
      <c r="A132" s="66"/>
      <c r="B132" s="67"/>
      <c r="C132" s="67"/>
      <c r="D132" s="68"/>
      <c r="E132" s="68"/>
      <c r="F132" s="68"/>
      <c r="G132" s="73"/>
      <c r="H132" s="74"/>
      <c r="I132" s="74"/>
      <c r="J132" s="73"/>
      <c r="K132" s="70" t="s">
        <v>286</v>
      </c>
      <c r="L132" s="77"/>
      <c r="M132" s="77"/>
      <c r="N132" s="77"/>
      <c r="O132" s="45">
        <f>SUM(O131)</f>
        <v>41232</v>
      </c>
      <c r="P132" s="31"/>
      <c r="Q132" s="31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1:15" ht="25.5" customHeight="1">
      <c r="K133" s="46" t="s">
        <v>287</v>
      </c>
      <c r="L133" s="47"/>
      <c r="M133" s="79"/>
      <c r="N133" s="47"/>
      <c r="O133" s="48">
        <f>SUM(O61,O71,O74,O77,O81,O84,O90,O101,O106,O110,O114,O117,O120,O123,O126,O129,O132)</f>
        <v>4291189.833333334</v>
      </c>
    </row>
    <row r="146" spans="1:7" ht="12.75">
      <c r="A146" s="29"/>
      <c r="G146" s="28"/>
    </row>
    <row r="147" ht="12.75">
      <c r="G147" s="28"/>
    </row>
    <row r="148" spans="1:7" ht="12.75">
      <c r="A148" s="29"/>
      <c r="G148" s="28"/>
    </row>
  </sheetData>
  <sheetProtection password="CCFD" sheet="1" objects="1" scenarios="1" selectLockedCells="1"/>
  <mergeCells count="20">
    <mergeCell ref="A121:O121"/>
    <mergeCell ref="A124:O124"/>
    <mergeCell ref="A127:O127"/>
    <mergeCell ref="A130:O130"/>
    <mergeCell ref="A107:O107"/>
    <mergeCell ref="A111:O111"/>
    <mergeCell ref="A115:O115"/>
    <mergeCell ref="A118:O118"/>
    <mergeCell ref="A85:O85"/>
    <mergeCell ref="A91:O91"/>
    <mergeCell ref="A103:O103"/>
    <mergeCell ref="B102:O102"/>
    <mergeCell ref="A72:O72"/>
    <mergeCell ref="A75:O75"/>
    <mergeCell ref="A78:O78"/>
    <mergeCell ref="A82:O82"/>
    <mergeCell ref="A5:J5"/>
    <mergeCell ref="A3:O3"/>
    <mergeCell ref="A10:O10"/>
    <mergeCell ref="A62:K62"/>
  </mergeCells>
  <printOptions/>
  <pageMargins left="0.2755905511811024" right="0" top="0.4330708661417323" bottom="0.35433070866141736" header="0" footer="0.1968503937007874"/>
  <pageSetup horizontalDpi="300" verticalDpi="300" orientation="landscape" paperSize="9" scale="90" r:id="rId1"/>
  <headerFooter alignWithMargins="0">
    <oddFooter>&amp;CStrona &amp;P z &amp;N</oddFooter>
  </headerFooter>
  <ignoredErrors>
    <ignoredError sqref="G68:G70 G104:G105 G109 G116 G112:G113 G128 G125 G122 G119 J12:J60 G63:G65 G89 J73 J76 J79:J80 J83 J86:J89 J96:J100 J104:J105 J108:J109 G96:G100 G80 G83 J131 J128 J125 J122 J119 J116 J112:J113 G73 G76 G86:G87 J68:J70 G93:G95 J92:J95 J63:J65 G19:G60 G66:G67 J66:J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2011-05-26T11:38:39Z</cp:lastPrinted>
  <dcterms:created xsi:type="dcterms:W3CDTF">2011-03-02T09:53:29Z</dcterms:created>
  <dcterms:modified xsi:type="dcterms:W3CDTF">2011-05-30T07:47:05Z</dcterms:modified>
  <cp:category/>
  <cp:version/>
  <cp:contentType/>
  <cp:contentStatus/>
</cp:coreProperties>
</file>