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tabRatio="920" activeTab="0"/>
  </bookViews>
  <sheets>
    <sheet name="zał. 8 (budynki, budowle)" sheetId="1" r:id="rId1"/>
    <sheet name="zał. 9 zestawienie grup I-VIII " sheetId="2" r:id="rId2"/>
    <sheet name="zał. 10 wykaz mienia UM" sheetId="3" r:id="rId3"/>
    <sheet name="zał. 11 wyposażenie wozu straż." sheetId="4" r:id="rId4"/>
    <sheet name="zał.12 (elektronika wykaz) " sheetId="5" r:id="rId5"/>
    <sheet name="zał.13 (zestawienie sum elek.) " sheetId="6" r:id="rId6"/>
    <sheet name="zał. 14 (komunikacja)" sheetId="7" r:id="rId7"/>
    <sheet name="zał.15 (szkodowość 2016-2019)" sheetId="8" r:id="rId8"/>
    <sheet name="zał. 16 (informacje ogolne)" sheetId="9" r:id="rId9"/>
    <sheet name="zał. 17 (jednostki pływające) " sheetId="10" r:id="rId10"/>
  </sheets>
  <definedNames>
    <definedName name="_xlnm._FilterDatabase" localSheetId="6" hidden="1">'zał. 14 (komunikacja)'!$A$3:$BB$65</definedName>
    <definedName name="_xlnm._FilterDatabase" localSheetId="4" hidden="1">'zał.12 (elektronika wykaz) '!$A$4:$K$4</definedName>
    <definedName name="_xlnm.Print_Area" localSheetId="2">'zał. 10 wykaz mienia UM'!$A$1:$E$450</definedName>
    <definedName name="_xlnm.Print_Area" localSheetId="6">'zał. 14 (komunikacja)'!$A$1:$Z$65</definedName>
    <definedName name="_xlnm.Print_Area" localSheetId="9">'zał. 17 (jednostki pływające) '!$A$1:$M$88</definedName>
    <definedName name="_xlnm.Print_Area" localSheetId="0">'zał. 8 (budynki, budowle)'!$A$1:$M$479</definedName>
    <definedName name="_xlnm.Print_Area" localSheetId="1">'zał. 9 zestawienie grup I-VIII '!$A$1:$M$31</definedName>
    <definedName name="_xlnm.Print_Area" localSheetId="4">'zał.12 (elektronika wykaz) '!$A$1:$F$1051</definedName>
    <definedName name="_xlnm.Print_Area" localSheetId="5">'zał.13 (zestawienie sum elek.) '!$A$1:$E$23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wartosc odtworzeniowa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E406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E408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<sst xmlns="http://schemas.openxmlformats.org/spreadsheetml/2006/main" count="5776" uniqueCount="2982">
  <si>
    <t xml:space="preserve">   okiennice drewniane na oknach montowane po zakończeniu sezonu</t>
  </si>
  <si>
    <t>Domki letniskowe i socjalne Wyspa</t>
  </si>
  <si>
    <t>Dom Przedpogrzebowy - ul. Piaskowa 9</t>
  </si>
  <si>
    <t>Dom Przedpogrzebowy - ul. Ostródzka</t>
  </si>
  <si>
    <t>Dom Weterana - ul. Sobieskiego 3</t>
  </si>
  <si>
    <t>Budynek - ul. Dąbrowskiego 18</t>
  </si>
  <si>
    <t>Siemiany</t>
  </si>
  <si>
    <t>Iława ul. Ostródzka</t>
  </si>
  <si>
    <t>Iława ul. Dąbrowskiego 18</t>
  </si>
  <si>
    <t>ul. Komunalna 2B</t>
  </si>
  <si>
    <t>Domki letniskowe Siemiany (5 szt) - wartość odtworzeniowa</t>
  </si>
  <si>
    <t>Wyszyńskiego 25A</t>
  </si>
  <si>
    <t>Wyszyńskiego 32A</t>
  </si>
  <si>
    <t>Woj. Polskiego 24A</t>
  </si>
  <si>
    <t>Woj. Polskiego 8</t>
  </si>
  <si>
    <t>Wyszyńskiego 32-1</t>
  </si>
  <si>
    <t>Wyszyńskiego 32-2</t>
  </si>
  <si>
    <t>sp.włas.prawo do lokalu miesz</t>
  </si>
  <si>
    <t>budynek garaż</t>
  </si>
  <si>
    <t>budynek</t>
  </si>
  <si>
    <t>Woj. Polskiego 7</t>
  </si>
  <si>
    <t>Woj. Polskiego 5</t>
  </si>
  <si>
    <t>Kościuszki 8/5</t>
  </si>
  <si>
    <t>Jagiełły 1C/13A</t>
  </si>
  <si>
    <t>Kościuszki 9/8</t>
  </si>
  <si>
    <t>Dąbrowskiego 42B/1</t>
  </si>
  <si>
    <t>Dąbrowskiego 42B/2</t>
  </si>
  <si>
    <t>Dąbrowskiego 42B/3</t>
  </si>
  <si>
    <t>Dąbrowskiego 42B/5</t>
  </si>
  <si>
    <t>Dąbrowskiego 42B/6</t>
  </si>
  <si>
    <t>Dąbrowskiego 42B/7</t>
  </si>
  <si>
    <t>Dąbrowskiego 42B/17</t>
  </si>
  <si>
    <t>Dąbrowskiego 42B/19</t>
  </si>
  <si>
    <t>Dąbrowskiego 42B/20</t>
  </si>
  <si>
    <t>Dąbrowskiego 42B/21</t>
  </si>
  <si>
    <t>Kr. Jadwigi 28-1</t>
  </si>
  <si>
    <t>Kr. Kadwigi 22-1</t>
  </si>
  <si>
    <t>Baczyńskiego 1A/60</t>
  </si>
  <si>
    <t>Niepodległości 4B</t>
  </si>
  <si>
    <t>Odnowiciela 9/22</t>
  </si>
  <si>
    <t>Odnowiciela 9/24</t>
  </si>
  <si>
    <t>Odnowiciela 9/25</t>
  </si>
  <si>
    <t>Odnowiciela 9/26</t>
  </si>
  <si>
    <t>Odnowiciela 9/28</t>
  </si>
  <si>
    <t>Odnowiciela 9/39</t>
  </si>
  <si>
    <t>Odnowiciela 9/40</t>
  </si>
  <si>
    <t>t</t>
  </si>
  <si>
    <t>Typ wiaty przystnakowej</t>
  </si>
  <si>
    <t>Eurodach</t>
  </si>
  <si>
    <t>Ruch</t>
  </si>
  <si>
    <t>Stara wiata</t>
  </si>
  <si>
    <t>Arret</t>
  </si>
  <si>
    <t>Tejbrant</t>
  </si>
  <si>
    <t xml:space="preserve">Arret </t>
  </si>
  <si>
    <t xml:space="preserve">Eurodach </t>
  </si>
  <si>
    <t>Lipowy Dwór - Wańkowicza</t>
  </si>
  <si>
    <t>Lipowy Dwór - Sucharskiego</t>
  </si>
  <si>
    <t>Lipowy Dwór (ogrody)</t>
  </si>
  <si>
    <t>Dąbrowskiego - Matejki</t>
  </si>
  <si>
    <t>Dąbrowskiego - Kajki</t>
  </si>
  <si>
    <t>Dąbrowskiego 48B</t>
  </si>
  <si>
    <t xml:space="preserve">Dąbrowskiego 11 </t>
  </si>
  <si>
    <t>Dąbrowskiego - Polna 2C</t>
  </si>
  <si>
    <t>Niepodległości 1</t>
  </si>
  <si>
    <t>Królowej Jadwigi 1</t>
  </si>
  <si>
    <t>Królowej Jadwigi 6</t>
  </si>
  <si>
    <t xml:space="preserve">Sobieskiego 5 </t>
  </si>
  <si>
    <t>Sobieskiego 14</t>
  </si>
  <si>
    <t>1-go Maja 15 - ZK</t>
  </si>
  <si>
    <t>Skłodowskiej - SP 4</t>
  </si>
  <si>
    <t>Skłodowskiej 24 - ICK</t>
  </si>
  <si>
    <t>Smolki - Szpital</t>
  </si>
  <si>
    <t>Ostródzka - MM</t>
  </si>
  <si>
    <t>Ostródzka 15 Truskawkowa</t>
  </si>
  <si>
    <t>Kościuszki 24 koło młyna</t>
  </si>
  <si>
    <t>Kościuszki 18 i 23</t>
  </si>
  <si>
    <t>Wiejska - Gimnazjum Nr 2</t>
  </si>
  <si>
    <t>Wiejska 2</t>
  </si>
  <si>
    <t>Wojska Polskiego PKP</t>
  </si>
  <si>
    <t>Nowa Wieś</t>
  </si>
  <si>
    <t>Piaskowa - cmentarz</t>
  </si>
  <si>
    <t>Szkoła Podstawowa nr 5 z Oddziałami Integracyjnymi im. Polskich Noblistów w Iławie</t>
  </si>
  <si>
    <t>TAK</t>
  </si>
  <si>
    <t>NIE</t>
  </si>
  <si>
    <t>Ogrodzenie zewnętrzne stadionu</t>
  </si>
  <si>
    <t>Pomost   posadowiony na działce jeziora "Jeziorak"  Plaża,  ul Kajki</t>
  </si>
  <si>
    <t>Tarasy - konstrukcje stalowe  pokryte konstrukcją z desek kompozytowych                             Plaża,  ul Kajki</t>
  </si>
  <si>
    <t>Mury oporowe tarasów w południowo-zachodniej części plaży                              Plaża, ul.Kajki</t>
  </si>
  <si>
    <t>Mury oporowe pochylni boisk, placu zabaw i ogrodzenia                                                                         Plaża, ul.Kajki</t>
  </si>
  <si>
    <t xml:space="preserve">Schody i podesty                                                                             Plaża, ul.Kajki                                                   </t>
  </si>
  <si>
    <t xml:space="preserve">Ogrodzenie boiska do siatkówki wykonane z paneli ogrodzeniowych                       - Wire Fence 2D      Plaża, ul.Kajki   </t>
  </si>
  <si>
    <t>Ogrodzenie kortów - stadion</t>
  </si>
  <si>
    <t>Boisko asfaltowe - stadion</t>
  </si>
  <si>
    <t>Chodnik z polbruku - stadion                                                              rok budowy  1996</t>
  </si>
  <si>
    <t>Ogrodzenie płyty - stadion                                                rok budowy 1996</t>
  </si>
  <si>
    <t>Stanowisko niepełnosprawnych                                               rok budowy 1996</t>
  </si>
  <si>
    <t>Brama główna wjazdowa - stadion                                 rok budowy 1996</t>
  </si>
  <si>
    <t>Boisko sportowe - stadion                                       rok budowy  1999</t>
  </si>
  <si>
    <t>Instalacja nagłaśniająca - stadion                          rok budowy 1996</t>
  </si>
  <si>
    <t>Sieć telekomunikacyjna - stadion                      rok budowy  1996</t>
  </si>
  <si>
    <t>Sieć wodociągowa - stadion                                                        rok budowy 1996</t>
  </si>
  <si>
    <t>Sieć kanalizacji sanitarnej - stadion                                    rok budowy 1996</t>
  </si>
  <si>
    <t>Sieć telekomunikacyjna  -                                            Hala Sportowa ul.Niepodległości                                                            rok budowy  2001</t>
  </si>
  <si>
    <t>Linia elektroenergetyczna NN                                Hala Sportowa ul.Niepodległości                                 rok budowy 2001</t>
  </si>
  <si>
    <t>Modernizacja ogrodzenia kortów                                           na Stadionie Miejskim</t>
  </si>
  <si>
    <t>Słupy oświetleniowe  - 6  szt,                                        Oprawy oświetleniowe HPS-T 600W - 6 szt</t>
  </si>
  <si>
    <t xml:space="preserve">Drogi wewnętrzne oraz parkingi                          Centrum Turystyczno - Rekreacyjne w Iławie </t>
  </si>
  <si>
    <t xml:space="preserve">Przyłącze cieplne                                                     Centrum Turystyczno - Rekreacyjne w Iławie </t>
  </si>
  <si>
    <t xml:space="preserve">Przebudowa linii telekomunikacyjnej                                                     Centrum Turystyczno - Rekreacyjne w Iławie </t>
  </si>
  <si>
    <t xml:space="preserve">Przyłącze telekomunikacyjne                                   Centrum Turystyczno - Rekreacyjne w Iławie </t>
  </si>
  <si>
    <t xml:space="preserve">Przyłącze energetyczne                                     Centrum Turystyczno - Rekreacyjne w Iławie </t>
  </si>
  <si>
    <t xml:space="preserve">Sieć deszczowa                                              Centrum Turystyczno - Rekreacyjne w Iławie </t>
  </si>
  <si>
    <t xml:space="preserve">Oświetlenie zewnętrzne                                   Centrum Turystyczno - Rekreacyjne w Iławie </t>
  </si>
  <si>
    <t>ciąg pieszy z kostki brukowej betonowej gr. 8 cm., punkty poboru wody, elementy małej architektury</t>
  </si>
  <si>
    <t>termin zakończenia robót budowlanych czerwiec 2019r.</t>
  </si>
  <si>
    <t>Termomodernizacja budynku Szkoły Podstawowej nr 2 w Iławie  w ramach projektu pn. „Termomodernizacja budynków użyteczności publicznej"</t>
  </si>
  <si>
    <t>Wykonanie ocieplenia budynku, remont sanitariatów, wymiana stolarki okiennej i drzwiowej, dostosowanie budynku do potrzeb osób niepełnosprawnych.</t>
  </si>
  <si>
    <t>termin zakończenia - 23 sierpień 2019. Ubezpiecza Miejski Zespół Obsługi Szkół i Przedszkoli</t>
  </si>
  <si>
    <t>ul. Jasielska 1 B-C</t>
  </si>
  <si>
    <t>Kompleksowa modernizacja energetyczna budynku przy ul. Jasielskiej 1 B-C</t>
  </si>
  <si>
    <t>termin zakończenia - 26 sierpień 2019. Ubezpiecza Wydział Gospodarki Mieniem Komunalnym</t>
  </si>
  <si>
    <t>ul. Jasielska 2</t>
  </si>
  <si>
    <t>Kompleksowa modernizacja energetyczna budynku przy ul. Jasielskiej 2</t>
  </si>
  <si>
    <t>ul. Jasielska 4</t>
  </si>
  <si>
    <t>Kompleksowa modernizacja energetyczna budynku przy ul. Jasielskiej 4</t>
  </si>
  <si>
    <t>Parowóz po rennowacji przy ul. Dworcowej w Iławie</t>
  </si>
  <si>
    <t>lokomotywa przy PKP po renowacji i rekonstrukcji wyposażona w elementy multimedialne</t>
  </si>
  <si>
    <t>termin zakończenia 2019-11-30</t>
  </si>
  <si>
    <t>Siłownia plenerowa przy ul. Brzechwy</t>
  </si>
  <si>
    <t>w skład kompleksu rekreacyjnego (Otwarta Strefa Aktywności) wchodzi 6 stanowisk siłowych, dwa stoły do gier edukacyjnych, ławki parkowe i kosze na śmieci</t>
  </si>
  <si>
    <t>termin zakończenia 2019-10-30</t>
  </si>
  <si>
    <t>Siłownia plenerowa przy ul. Wiejskiej</t>
  </si>
  <si>
    <t>w skład kompleksu rekreacyjnego (Otwarta Strefa Aktywności) wchodzą 3 stanowiska siłowych, dwa stoły do gier edukacyjnych, ławki parkowe i kosze na śmieci, jest to doposażenie istniejącego terenu siłowni przy SP5</t>
  </si>
  <si>
    <t>Doświetlenie przejścia dla pieszych - ul. 1 Maja</t>
  </si>
  <si>
    <t>2 kpl. słupów i opraw oświetleniowych wraz z okablowaniem</t>
  </si>
  <si>
    <t>przewidywany termin zakończenia 2019-11-30</t>
  </si>
  <si>
    <t>Doświetlenie przejścia dla pieszych - ul. Skłodowskiej - Curie</t>
  </si>
  <si>
    <t>Doświetlenie przejścia dla pieszych - ul. Ostródzka</t>
  </si>
  <si>
    <t>Budowa wodociągu i kanalizacji wzdłuż ulicy Zalewskiej w Iławie</t>
  </si>
  <si>
    <t>Sieć wodociągowa pomiędzy ul. Lipowy Dwór a ul. Lipową poprzez ul. Zalewską dł ok. 630mb oraz wykonanie przejścia pod ulicą Zalewską sieci kanalizacji sanitarnej dł. ok. 20mb</t>
  </si>
  <si>
    <t>Ulica Wiśnoowa</t>
  </si>
  <si>
    <t>Droga dojazdowa 300m</t>
  </si>
  <si>
    <t>termin zakonczenia 2019-09-30</t>
  </si>
  <si>
    <t>WYKAZ MIENIA KOMUNALNEGO DO UBEZPIECZENIA -  WYDZIAŁ PLANOWANIA INWESTYCJI I MONITORINGU</t>
  </si>
  <si>
    <t>Urządzenie wieolofunkcyjne</t>
  </si>
  <si>
    <t>Drukarka HPLJ</t>
  </si>
  <si>
    <t>Drukarka Laser HPLJ</t>
  </si>
  <si>
    <t>Serwer DELL</t>
  </si>
  <si>
    <t>Szafa sieciowa</t>
  </si>
  <si>
    <t>Dysk sieciowy</t>
  </si>
  <si>
    <t>Zestaw Multimedialny</t>
  </si>
  <si>
    <t>Zestaw komputerowy</t>
  </si>
  <si>
    <t>Komputer</t>
  </si>
  <si>
    <t>Kopiarka kolorowa</t>
  </si>
  <si>
    <t>Kserokopiarka cyfrowa</t>
  </si>
  <si>
    <t>Drukarka HPJL</t>
  </si>
  <si>
    <t>Monitor</t>
  </si>
  <si>
    <t>Serwer</t>
  </si>
  <si>
    <t>NOTEBOOK</t>
  </si>
  <si>
    <t>Telefon Komórkowy</t>
  </si>
  <si>
    <t>Telefon komórkowy</t>
  </si>
  <si>
    <t>Modernizacja klimatyzacji,wentyalcji, instalacji p-poż., hydrantowej, ciepła technologicznego, dachu i elewacji - Hala Sportowo-Widowiskowa</t>
  </si>
  <si>
    <t>14-200 Iława, ul. Sienkiewicza 1A</t>
  </si>
  <si>
    <t>14-200 Iława, ul. Niepodległości 11 B</t>
  </si>
  <si>
    <t>14-200 Iława, ul. Poprzeczna</t>
  </si>
  <si>
    <t>14-200 Iława, ul. Andrzeja Boboli</t>
  </si>
  <si>
    <t>14-200 Iława, ul. Biskupska 2</t>
  </si>
  <si>
    <t>14-200 Iława, ul. Dbąrowskiego 11 B</t>
  </si>
  <si>
    <t>14-200 Iława, ul. Dbąrowskiego 11 A</t>
  </si>
  <si>
    <t>14-200 Iława, ul. Kościuszki</t>
  </si>
  <si>
    <r>
      <t xml:space="preserve">Budynek kasy biletowej nr 1 </t>
    </r>
    <r>
      <rPr>
        <sz val="11"/>
        <color indexed="8"/>
        <rFont val="Calibri"/>
        <family val="2"/>
      </rPr>
      <t xml:space="preserve">                (Stadion, przy bramie głównej)                                      rok budowy 1996</t>
    </r>
  </si>
  <si>
    <r>
      <t>Budynek gospodarczy przy saunie</t>
    </r>
    <r>
      <rPr>
        <sz val="11"/>
        <color indexed="8"/>
        <rFont val="Calibri"/>
        <family val="2"/>
      </rPr>
      <t xml:space="preserve">                 (Stadion)                                                                             rok budowy 1996</t>
    </r>
  </si>
  <si>
    <r>
      <t>Budynek - sauna</t>
    </r>
    <r>
      <rPr>
        <sz val="11"/>
        <color indexed="8"/>
        <rFont val="Calibri"/>
        <family val="2"/>
      </rPr>
      <t xml:space="preserve">   (Stadion)                                                       rok budowy 1996</t>
    </r>
  </si>
  <si>
    <r>
      <t>Budynek kasy biletowej nr 2 + budynek  "WC"</t>
    </r>
    <r>
      <rPr>
        <sz val="11"/>
        <color indexed="8"/>
        <rFont val="Calibri"/>
        <family val="2"/>
      </rPr>
      <t xml:space="preserve">   (Stadion)                                                                                              rok budowy  1996</t>
    </r>
  </si>
  <si>
    <r>
      <t xml:space="preserve">Budynek socjalny na kortach     </t>
    </r>
    <r>
      <rPr>
        <sz val="11"/>
        <color indexed="8"/>
        <rFont val="Calibri"/>
        <family val="2"/>
      </rPr>
      <t xml:space="preserve">            (Stadion)                                                                          rok budowy 2002</t>
    </r>
  </si>
  <si>
    <r>
      <t xml:space="preserve">Pomieszczenie spikera     </t>
    </r>
    <r>
      <rPr>
        <sz val="11"/>
        <color indexed="8"/>
        <rFont val="Calibri"/>
        <family val="2"/>
      </rPr>
      <t xml:space="preserve">                              (Stadion)</t>
    </r>
  </si>
  <si>
    <r>
      <t>Budynek Hali Sportowo-Widowiskowej</t>
    </r>
    <r>
      <rPr>
        <sz val="11"/>
        <color indexed="8"/>
        <rFont val="Calibri"/>
        <family val="2"/>
      </rPr>
      <t xml:space="preserve"> (Iława, ul. Niepodległości 11B)                                     rok budowy  2001</t>
    </r>
  </si>
  <si>
    <r>
      <t>Modernizacja wyciągu wentylacyjnego</t>
    </r>
    <r>
      <rPr>
        <sz val="11"/>
        <color indexed="8"/>
        <rFont val="Calibri"/>
        <family val="2"/>
      </rPr>
      <t xml:space="preserve"> Hali Sportowo-Widowiskowej</t>
    </r>
  </si>
  <si>
    <r>
      <t xml:space="preserve">Budynek administracyjno-socjalny   </t>
    </r>
    <r>
      <rPr>
        <sz val="11"/>
        <color indexed="8"/>
        <rFont val="Calibri"/>
        <family val="2"/>
      </rPr>
      <t xml:space="preserve">                            (Iława, ul. Sienkiewicza 1)</t>
    </r>
  </si>
  <si>
    <r>
      <t xml:space="preserve">Modernizacja instalacji elektr.urządzeń pomiarowych i rozdzielni elektrycznej                                    </t>
    </r>
    <r>
      <rPr>
        <sz val="11"/>
        <color indexed="8"/>
        <rFont val="Calibri"/>
        <family val="2"/>
      </rPr>
      <t xml:space="preserve">w budynku administracyjno-socjalnym  </t>
    </r>
  </si>
  <si>
    <r>
      <t xml:space="preserve">Zaplecze boiska "ORLIK 2012" - </t>
    </r>
    <r>
      <rPr>
        <sz val="11"/>
        <color indexed="8"/>
        <rFont val="Calibri"/>
        <family val="2"/>
      </rPr>
      <t>Budowa kompleksu sportowego "Moje Boisko Orlik 2012" na Osiedlu Lubawskim w Iławie</t>
    </r>
  </si>
  <si>
    <r>
      <t xml:space="preserve">Zaplecze boiska "ORLIK 2012" - </t>
    </r>
    <r>
      <rPr>
        <sz val="11"/>
        <color indexed="8"/>
        <rFont val="Calibri"/>
        <family val="2"/>
      </rPr>
      <t>Budowa kompleksu sportowego "Moje Boisko Orlik 2012" na Osiedlu Lipowy Dwór w Iławie</t>
    </r>
  </si>
  <si>
    <r>
      <t xml:space="preserve">Budynek Centrum Turystyczno - Rekreacyjnego                                                               </t>
    </r>
    <r>
      <rPr>
        <sz val="11"/>
        <color indexed="8"/>
        <rFont val="Calibri"/>
        <family val="2"/>
      </rPr>
      <t>Iława ul. Biskupska 2</t>
    </r>
  </si>
  <si>
    <r>
      <t xml:space="preserve">Budynek Centrum Turystyczno - Rekreacyjnego   (Balustrada pochwyt)                                                            </t>
    </r>
    <r>
      <rPr>
        <sz val="11"/>
        <color indexed="8"/>
        <rFont val="Calibri"/>
        <family val="2"/>
      </rPr>
      <t>Iława ul. Biskupska 2</t>
    </r>
  </si>
  <si>
    <t>Iławskie Centrum Sportu, Turystyki i Rekreacji</t>
  </si>
  <si>
    <t>14-202 Iława, ul. Wiejska 11</t>
  </si>
  <si>
    <t>Niepodległości 11A</t>
  </si>
  <si>
    <t>Budynek SSP-3 wraz z boiskiem szkolnym</t>
  </si>
  <si>
    <t>Budynek szkoły</t>
  </si>
  <si>
    <t>14-200 IŁAWA, ul.Skłodowskiej 31</t>
  </si>
  <si>
    <t>Boisko sportowe</t>
  </si>
  <si>
    <t>Iława, ul. Kasprowicza 3</t>
  </si>
  <si>
    <t>Budynek przedszkola</t>
  </si>
  <si>
    <t>Iława ul. Dąbrowskiego 17 B</t>
  </si>
  <si>
    <t>Switch Repotec RP-G2404I</t>
  </si>
  <si>
    <t>Budynek hydroforni</t>
  </si>
  <si>
    <t>Budynek wielofunkcyjny SUW</t>
  </si>
  <si>
    <t>Zbiornik wody pitnej</t>
  </si>
  <si>
    <t>Odstojnik popłuczyn</t>
  </si>
  <si>
    <t xml:space="preserve">nazwa  </t>
  </si>
  <si>
    <t>rok produkcji</t>
  </si>
  <si>
    <t>wartość (początkowa) - księgowa brutto</t>
  </si>
  <si>
    <t>Fax</t>
  </si>
  <si>
    <t>Klimatyzator</t>
  </si>
  <si>
    <t>Niszczarka Fellowes 125 ci</t>
  </si>
  <si>
    <t>Drukarka HP LJ P1102</t>
  </si>
  <si>
    <t>HDD A-DATA 500GB 2,5" USB CH 94 przenośny</t>
  </si>
  <si>
    <t>Tablica interaktywna</t>
  </si>
  <si>
    <t>Telewizor PHILIPS LCD 42"</t>
  </si>
  <si>
    <t>Radiomagnetofon PHILIPS A2</t>
  </si>
  <si>
    <t>Kserokopiarka cyfrowa Nashuatec MP 1600</t>
  </si>
  <si>
    <t>Nazwa</t>
  </si>
  <si>
    <t>grunwaldzka 6a</t>
  </si>
  <si>
    <t>wartość brutto</t>
  </si>
  <si>
    <t>Notebook Toschiba M-4 295</t>
  </si>
  <si>
    <t xml:space="preserve">GRUPA I, II </t>
  </si>
  <si>
    <t>cegła</t>
  </si>
  <si>
    <t>Telefax Panasonic + słuchawka</t>
  </si>
  <si>
    <t>Łańcuch Przewodniczącego RM</t>
  </si>
  <si>
    <t>Razem</t>
  </si>
  <si>
    <t>Mikrofon bezprzewodowy</t>
  </si>
  <si>
    <t>Aparat cyfrowy</t>
  </si>
  <si>
    <t>Niszczarka</t>
  </si>
  <si>
    <t>Aparat cyfrowy FUJI</t>
  </si>
  <si>
    <t>Bindownica LEITZ</t>
  </si>
  <si>
    <t>Niszczarka FELL PS-73</t>
  </si>
  <si>
    <t>Komputer NTT Business 309G</t>
  </si>
  <si>
    <t>Monitor LG LCD 20"</t>
  </si>
  <si>
    <t>System konferencyjny</t>
  </si>
  <si>
    <t>Klimatyzator KY - 32 Ravanson</t>
  </si>
  <si>
    <t>Notebook HP 6730b</t>
  </si>
  <si>
    <t>Aparat fotograficzny SONY DSC-H210</t>
  </si>
  <si>
    <t>Budynek usługowy</t>
  </si>
  <si>
    <t>2000 modernizacja</t>
  </si>
  <si>
    <t>dachówka</t>
  </si>
  <si>
    <t>drewno</t>
  </si>
  <si>
    <t>N</t>
  </si>
  <si>
    <t>T</t>
  </si>
  <si>
    <t>Iława ul. Chełmińska 1</t>
  </si>
  <si>
    <t>mieszkalny</t>
  </si>
  <si>
    <t>Brak</t>
  </si>
  <si>
    <t>1-go Maja 11</t>
  </si>
  <si>
    <t>Dąbrowskiego 22A</t>
  </si>
  <si>
    <t>Polna4</t>
  </si>
  <si>
    <t>cegla</t>
  </si>
  <si>
    <t>zelbet</t>
  </si>
  <si>
    <t>RAZEM MIESZKALNE</t>
  </si>
  <si>
    <t xml:space="preserve">Budynki przem., gospodar. </t>
  </si>
  <si>
    <t>Niepodległości 6a-2</t>
  </si>
  <si>
    <t>Niepodległosci 6a-3</t>
  </si>
  <si>
    <t>Nowomiejska 2-1</t>
  </si>
  <si>
    <t>Kolejowa  1-2</t>
  </si>
  <si>
    <t>n</t>
  </si>
  <si>
    <t>RAZEM GOSPODARCZE</t>
  </si>
  <si>
    <t>Sobieskiego 37A WK= 283456,29</t>
  </si>
  <si>
    <t>Jagiełły 1C/3</t>
  </si>
  <si>
    <t>Jagiełły 1C/4</t>
  </si>
  <si>
    <t>Jagiełły 1C/5</t>
  </si>
  <si>
    <t>Jagiełły 1C/8</t>
  </si>
  <si>
    <t>Jagiełły 1C/9</t>
  </si>
  <si>
    <t>Jagiełły 1C/10</t>
  </si>
  <si>
    <t>Jagiełły 1C/11</t>
  </si>
  <si>
    <t>żelbetonowy</t>
  </si>
  <si>
    <t xml:space="preserve">RAZEM </t>
  </si>
  <si>
    <t>14-200 Iława ul. Andersa 7</t>
  </si>
  <si>
    <t>Nazwa jednostki</t>
  </si>
  <si>
    <t xml:space="preserve">Elektronika stacjonarna </t>
  </si>
  <si>
    <t xml:space="preserve">Elektronika przenośna  </t>
  </si>
  <si>
    <t>Monitoring wizyjny</t>
  </si>
  <si>
    <t>Ogrodzenie wewnętrzne stadionu</t>
  </si>
  <si>
    <t xml:space="preserve">czy budynek jest użytkowany </t>
  </si>
  <si>
    <t>Iława ul. Sobieskiego 3</t>
  </si>
  <si>
    <t xml:space="preserve">gaśnice (proszek) 5 sztuk (w tym 2kg, 6 kg, 12 kg), hydranty 4 sztuki, kraty na oknach piwnicznych, kraty na oknach magazynu żywności (parter), kraty na oknie gabinetu logopedycznego (parter),  urządzenie alarmowe dźwiękowe na części piwnicy sklep "Kleks", drzwi do budynku plastikowe 4 sztuki, zamki patentowe 4 sztuki                                                                                 </t>
  </si>
  <si>
    <t xml:space="preserve">Iławskie Wodociągi </t>
  </si>
  <si>
    <t>Budynek agregatu</t>
  </si>
  <si>
    <t>Budynek energetyczny</t>
  </si>
  <si>
    <t>Magazyn paliw</t>
  </si>
  <si>
    <t>Dziarny</t>
  </si>
  <si>
    <t>Hala wirówek</t>
  </si>
  <si>
    <t>Drewniane / papa</t>
  </si>
  <si>
    <t>Tablica interaktywna DualBoard - szt. 2</t>
  </si>
  <si>
    <t>06/2012</t>
  </si>
  <si>
    <t>Projektor NEC V 260</t>
  </si>
  <si>
    <t>Kserokopiarka RICOH 2020</t>
  </si>
  <si>
    <t>03/2012</t>
  </si>
  <si>
    <t>Power Mikser + 2 kolumny B 215 HL Behringer</t>
  </si>
  <si>
    <t>09/2012</t>
  </si>
  <si>
    <t>Urządzenie wielofunkcyjne</t>
  </si>
  <si>
    <t>Komputer przenośny</t>
  </si>
  <si>
    <t>Urząd Miasta Iławy</t>
  </si>
  <si>
    <t xml:space="preserve">Razem </t>
  </si>
  <si>
    <t xml:space="preserve">przenośny podsuma </t>
  </si>
  <si>
    <t xml:space="preserve">stacjonarny podsuma </t>
  </si>
  <si>
    <t>gaśnice - 6szt. hydranty - 2szt. Ręczny ostrzegacz pożarowy 6 szt. czujki przeciwdymne - 4 szt. Sygnalizacja przeciwwłamaniowa dżwiękowa na zewnątrz okna antywłamaniowe - piwnica i parter budynku</t>
  </si>
  <si>
    <t>Mickiewicza 26-3</t>
  </si>
  <si>
    <t xml:space="preserve">wartość początkowa (księgowa brutto)             </t>
  </si>
  <si>
    <t xml:space="preserve">razem powyższe </t>
  </si>
  <si>
    <t xml:space="preserve">Przedszkole Miejskie nr 6 </t>
  </si>
  <si>
    <t>Frankownica</t>
  </si>
  <si>
    <t>tak</t>
  </si>
  <si>
    <t>nie</t>
  </si>
  <si>
    <t>-</t>
  </si>
  <si>
    <t>winda</t>
  </si>
  <si>
    <t>lokale w budynku</t>
  </si>
  <si>
    <t>prefabrykowane- wielki blok</t>
  </si>
  <si>
    <t>prefabrykowane sprężone</t>
  </si>
  <si>
    <t>płyta OSB- papa termozgrzewalna</t>
  </si>
  <si>
    <t>Miejski Ośrodek Pomocy Społecznej</t>
  </si>
  <si>
    <t>Iławskie Centrum Kultury</t>
  </si>
  <si>
    <t>Miejska Biblioteka Publiczna</t>
  </si>
  <si>
    <t>Miejski Zespół Obsługi Szkół i Przedszkoli w Iławie</t>
  </si>
  <si>
    <t>Przedszkole Miejskie Nr2 w Iławie</t>
  </si>
  <si>
    <t>Przedszkole Miejskie Nr3 w Iławie</t>
  </si>
  <si>
    <t>Przedszkole Miejskie Nr4 w Iławie</t>
  </si>
  <si>
    <t>Przedszkole Miejskie Nr5 w Iławie</t>
  </si>
  <si>
    <t>Przedszkole Miejskie Nr6 w Iławie</t>
  </si>
  <si>
    <t>Iławskie Wodociągi Sp. z o.o.</t>
  </si>
  <si>
    <t>Suma ubezpieczenia gotówka poza godzinami pracy</t>
  </si>
  <si>
    <t>Suma ubezpieczenia gotówka w godzinach pracy</t>
  </si>
  <si>
    <t>Suma ubezpieczenia gotówka w transporcie</t>
  </si>
  <si>
    <t>Iławskie Centrum Sportu, Turystyki i Rekereacji</t>
  </si>
  <si>
    <t xml:space="preserve"> </t>
  </si>
  <si>
    <t>Lp</t>
  </si>
  <si>
    <t xml:space="preserve">OPROGRAMOWANIE </t>
  </si>
  <si>
    <t>brak</t>
  </si>
  <si>
    <t>Iława ul. Niepodległości 13</t>
  </si>
  <si>
    <t>lp.</t>
  </si>
  <si>
    <t xml:space="preserve">nazwa budynku/ budowli </t>
  </si>
  <si>
    <t>zabezpieczenia
(znane zabiezpieczenia p-poż i przeciw kradzieżowe)                                      (2)</t>
  </si>
  <si>
    <t>lokalizacja (adres)</t>
  </si>
  <si>
    <t>Budynek Ratusza</t>
  </si>
  <si>
    <t>gaśnice - 50szt. hydranty - 3szt. czujki przeciwdymne w każdym pomieszczeniu, alarm dżwiękowy i całodobowy monitoring ppoż, na oknach na parterze żaluzje antywłamaniowe, dzwi wejściowych do budynku 11 szt. Z tego 3 zabezpieczone bezpośrednio roletamiantywłamaniowymi od wewnątrz 2 roletami antywłamaniowe na klatkach schodowych prowadzących do budynku i zamki z blokadami na górze i dole, alarm antywłamaniowy z czujkami ruchowymi, połaczenie z Policją</t>
  </si>
  <si>
    <t>Barlickiego 9</t>
  </si>
  <si>
    <t>Dąbrowskiego 17</t>
  </si>
  <si>
    <t>Jagiellończyka 22</t>
  </si>
  <si>
    <t>Jagiellończyka 6A</t>
  </si>
  <si>
    <t>Jagiełły 6</t>
  </si>
  <si>
    <t>Jagiełły 7</t>
  </si>
  <si>
    <t>Jasielska 1B</t>
  </si>
  <si>
    <t>Jasielska 1C</t>
  </si>
  <si>
    <t>Jasielska 1E</t>
  </si>
  <si>
    <t>Jasielska 2</t>
  </si>
  <si>
    <t>Jasielska 4</t>
  </si>
  <si>
    <t>Kolejowa 1</t>
  </si>
  <si>
    <t>Kościuszki 27A</t>
  </si>
  <si>
    <t>Kościuszki 29B</t>
  </si>
  <si>
    <t>Mazurska 2</t>
  </si>
  <si>
    <t>Mickiewicza 26</t>
  </si>
  <si>
    <t>Mickiewicza 35</t>
  </si>
  <si>
    <t>Niepodległości 4A</t>
  </si>
  <si>
    <t>Nowomiejska 19</t>
  </si>
  <si>
    <t>Polna 2</t>
  </si>
  <si>
    <t>Polna 6</t>
  </si>
  <si>
    <t>Wiejska 2A</t>
  </si>
  <si>
    <t>Jagiełły 2-3</t>
  </si>
  <si>
    <t>Jagiełły 6-2</t>
  </si>
  <si>
    <t>Mickiewicza 26-2</t>
  </si>
  <si>
    <t>Mickiewicza 35-2</t>
  </si>
  <si>
    <t>Barlickiego 9-2</t>
  </si>
  <si>
    <t>Kościuszki 19-2</t>
  </si>
  <si>
    <t>Kościuszki 27-2</t>
  </si>
  <si>
    <t>Kościuszki 27-3</t>
  </si>
  <si>
    <t>Polna 6-2</t>
  </si>
  <si>
    <t>Jagiełły 7-1</t>
  </si>
  <si>
    <t>Nowomiejska 19-1</t>
  </si>
  <si>
    <t>Kościuszki 19b-1</t>
  </si>
  <si>
    <t>Kolejowa 1-1</t>
  </si>
  <si>
    <t xml:space="preserve">budynek mieszkalny </t>
  </si>
  <si>
    <t>Kościuszki 23</t>
  </si>
  <si>
    <t>1 Maja 18 A</t>
  </si>
  <si>
    <t>Kr. Jadwigi 20</t>
  </si>
  <si>
    <t>Kr. Jadwigi 22</t>
  </si>
  <si>
    <t>Kr. Jadwigi 24</t>
  </si>
  <si>
    <t>Kr. Jadwigi 26</t>
  </si>
  <si>
    <t>Kr. Jadwigi 28</t>
  </si>
  <si>
    <t>Kard. Wyszyńskiego 32</t>
  </si>
  <si>
    <t>Kard. Wyszyńskiego 34</t>
  </si>
  <si>
    <t xml:space="preserve">Niepodległości 4  </t>
  </si>
  <si>
    <t xml:space="preserve">Niepodległości 6A </t>
  </si>
  <si>
    <t>Niepodległości 8</t>
  </si>
  <si>
    <t>Niepodległości 10</t>
  </si>
  <si>
    <t>Jasielska 3</t>
  </si>
  <si>
    <t>Jasielska 1</t>
  </si>
  <si>
    <t>Jagiełły 3</t>
  </si>
  <si>
    <t>Kościuszki 6</t>
  </si>
  <si>
    <t>Kościuszki 8, Grunwaldzka 2</t>
  </si>
  <si>
    <t>Kościuszki 20A</t>
  </si>
  <si>
    <t>Kościuszki 20B</t>
  </si>
  <si>
    <t>Kościuszki 20 C</t>
  </si>
  <si>
    <t>Kościuszki 29-1</t>
  </si>
  <si>
    <t>Kościuszki 27</t>
  </si>
  <si>
    <t>Kościuszki 25</t>
  </si>
  <si>
    <t>Kościuszki 19/1-2</t>
  </si>
  <si>
    <t>Kościuszki 9</t>
  </si>
  <si>
    <t>Kościuszki 9B</t>
  </si>
  <si>
    <t>Kościuszki 7</t>
  </si>
  <si>
    <t>Andersa 1</t>
  </si>
  <si>
    <t xml:space="preserve">Nowomiejska 2 </t>
  </si>
  <si>
    <t>Plażowa 5</t>
  </si>
  <si>
    <t>Plażowa 7</t>
  </si>
  <si>
    <t>Grunwaldzka 8</t>
  </si>
  <si>
    <t>1 Maja 6</t>
  </si>
  <si>
    <t>1 Maja 16</t>
  </si>
  <si>
    <t xml:space="preserve">1 Maja 18  </t>
  </si>
  <si>
    <t>1 Maja 25</t>
  </si>
  <si>
    <t>1 Maja 5</t>
  </si>
  <si>
    <t xml:space="preserve">1 Maja 3 </t>
  </si>
  <si>
    <t>Skłodowskiej 13</t>
  </si>
  <si>
    <t>Skłodowskiej 11A</t>
  </si>
  <si>
    <t xml:space="preserve">Skłodowskiej 11 </t>
  </si>
  <si>
    <t>Jagiellończyka 5</t>
  </si>
  <si>
    <t>Niepodległości 6</t>
  </si>
  <si>
    <t>Narutowicza 1</t>
  </si>
  <si>
    <t>Konopnickiej 2</t>
  </si>
  <si>
    <t>Dąbrowskiego 8</t>
  </si>
  <si>
    <t>Konopnickiej 1</t>
  </si>
  <si>
    <t>Kościuszki 4A</t>
  </si>
  <si>
    <t>Westerplatte 4</t>
  </si>
  <si>
    <t>Dąbrowskiego 6</t>
  </si>
  <si>
    <t>Westerplatte 7</t>
  </si>
  <si>
    <t>Grunwaldzka 6</t>
  </si>
  <si>
    <t>Narutowicza 7</t>
  </si>
  <si>
    <t>Westerplatte 3</t>
  </si>
  <si>
    <t>Grunwaldzka 8A</t>
  </si>
  <si>
    <t>Grunwaldzka 4</t>
  </si>
  <si>
    <t>1 Maja 10</t>
  </si>
  <si>
    <t>Kościuszki 4B</t>
  </si>
  <si>
    <t>Smolki 25</t>
  </si>
  <si>
    <t>1 Maja 10A</t>
  </si>
  <si>
    <t>Sobieskiego 51A</t>
  </si>
  <si>
    <t>Narutowicza 9</t>
  </si>
  <si>
    <t>Smolki 30</t>
  </si>
  <si>
    <t>Smolki 19</t>
  </si>
  <si>
    <t>Kr. Jadwigi 24A</t>
  </si>
  <si>
    <t>Ostródzka 46A</t>
  </si>
  <si>
    <t>Br. Alberta 2</t>
  </si>
  <si>
    <t>Gen. Andersa 1A</t>
  </si>
  <si>
    <t>Kościuszki 15</t>
  </si>
  <si>
    <t>Jagiełły 1</t>
  </si>
  <si>
    <t xml:space="preserve">Jagiełły 2  </t>
  </si>
  <si>
    <t>1 Maja 35A</t>
  </si>
  <si>
    <t>Westerplatte 2</t>
  </si>
  <si>
    <t>Kościuszki 20</t>
  </si>
  <si>
    <t>Kościuszki 37</t>
  </si>
  <si>
    <t>Wiejska 7/34</t>
  </si>
  <si>
    <t>Zeromskiego 1B/4</t>
  </si>
  <si>
    <t>Zeromskiego 1E/2</t>
  </si>
  <si>
    <t>kopernika 3B/23</t>
  </si>
  <si>
    <t>kopernika 3B/26</t>
  </si>
  <si>
    <t>kopernika 3B/16</t>
  </si>
  <si>
    <t>Ostródzka 48D/2</t>
  </si>
  <si>
    <t>Ostródzka 48D/4</t>
  </si>
  <si>
    <t>Ostródzka 48D/5</t>
  </si>
  <si>
    <t>Andersa 2C/2</t>
  </si>
  <si>
    <t xml:space="preserve">Wiejska 2  </t>
  </si>
  <si>
    <t>Narutowicza 11</t>
  </si>
  <si>
    <t>Baczyńskiego 3</t>
  </si>
  <si>
    <t>Wyszyńskiego 25,27</t>
  </si>
  <si>
    <t>Kr. Jadwigi 5</t>
  </si>
  <si>
    <t>Andersa 10</t>
  </si>
  <si>
    <t>Grunwaldzka 1</t>
  </si>
  <si>
    <t>budynek biurowy</t>
  </si>
  <si>
    <t xml:space="preserve">lokal mieszkalny </t>
  </si>
  <si>
    <t>sp. włas.prawo do lokalu miesz</t>
  </si>
  <si>
    <t>Ostródzka</t>
  </si>
  <si>
    <t xml:space="preserve">Miejski Ośrodek Pomocy Społecznej </t>
  </si>
  <si>
    <t>BUDYNEK MOPS</t>
  </si>
  <si>
    <t>OGRODZENIE</t>
  </si>
  <si>
    <t>GARAŻ</t>
  </si>
  <si>
    <t xml:space="preserve">Iławskie Centrum Sportu, Turystyki i Rekreacji </t>
  </si>
  <si>
    <t>Trybuna kryta na boisku  (Stadion)</t>
  </si>
  <si>
    <t>Siedziska na trybunie - stadion</t>
  </si>
  <si>
    <t>RAZEM</t>
  </si>
  <si>
    <t xml:space="preserve">Iławskie Centrum Kultury </t>
  </si>
  <si>
    <t>Kinoteatr</t>
  </si>
  <si>
    <t xml:space="preserve">System antywłamaniowy dwustrefowy z powiadamianiem agencji ochrony, system oddymiania klatek schodowych, system czujek p-poż, system powiadamiania radiowego p-poż firmy monitorującej oraz Straży Pożarnej, hydranty, gaśnice wg etatyzacji, rolety antywłamaniowe w pom. sutereny. Zamki patentowe w każdych drzwiach, zamki antypaniczne w drzwiach wyjściowych widowni. </t>
  </si>
  <si>
    <t>Osiedlowy Dom Kultury</t>
  </si>
  <si>
    <t>Zamki patentowe w drzwiach wejściowych, hydranty, gaśnice zgodnie z etatyzacją.</t>
  </si>
  <si>
    <t>Amfiteatr Miejski - widownia</t>
  </si>
  <si>
    <t>Gaśnice wg etatyzacji, rolety antywłamaniowe w pom. technicznych. Zamki patentowe w drzwiach wejściowych.</t>
  </si>
  <si>
    <t>Budynek zadaszonej sceny amfiteatru</t>
  </si>
  <si>
    <t xml:space="preserve">Szkoła </t>
  </si>
  <si>
    <t>14-200 Iława ul Kościuszki 2A</t>
  </si>
  <si>
    <t>rok budowy</t>
  </si>
  <si>
    <t>mury</t>
  </si>
  <si>
    <t>stropy</t>
  </si>
  <si>
    <t>dach</t>
  </si>
  <si>
    <t>ilość kondygnacji</t>
  </si>
  <si>
    <t>4 czujniki ruchu, kamera, monitorowanie przez Solid</t>
  </si>
  <si>
    <t>płyty kanałowe</t>
  </si>
  <si>
    <t>Monitoring za pomocą czujek ruchu i za pomocą kamer zabezpieczenie p. poż, hydranty zewn. Szt 1, hydranty wewn. Szt.6, gaśnice proszkowe ABC szt. 27, sygnał alarmowy przekazywane lokalnie w jednostce</t>
  </si>
  <si>
    <t>cegła czerwona</t>
  </si>
  <si>
    <t xml:space="preserve">drewniana                                                                                                                   dachówka                        </t>
  </si>
  <si>
    <t>gazobeton</t>
  </si>
  <si>
    <t>płyty gips-karton</t>
  </si>
  <si>
    <t>żelbet</t>
  </si>
  <si>
    <t>papa</t>
  </si>
  <si>
    <t>poliwęglan</t>
  </si>
  <si>
    <t>drewniane</t>
  </si>
  <si>
    <t>blacha</t>
  </si>
  <si>
    <t>cegła pełna</t>
  </si>
  <si>
    <t>żelbetowe</t>
  </si>
  <si>
    <t>kontrukcja drewniana pokryta dachówką  ceramiczną</t>
  </si>
  <si>
    <t>cegła ceramiczna</t>
  </si>
  <si>
    <t>płyty korytkowe papa na lepiku</t>
  </si>
  <si>
    <t>płyty korytkowe papa termozgrzewalna</t>
  </si>
  <si>
    <t>cegła bloczki gazo- betonowe</t>
  </si>
  <si>
    <t>płyty korytkowe</t>
  </si>
  <si>
    <t xml:space="preserve">murowane  </t>
  </si>
  <si>
    <t>nawierzchnia sportowa CONIPUR,  ogrodzenie metalowe panelowe</t>
  </si>
  <si>
    <t>cegła ceramiczna pełna</t>
  </si>
  <si>
    <t>strop typu kleina</t>
  </si>
  <si>
    <t>płyta korytkowa, papa</t>
  </si>
  <si>
    <t>3 (-1,1,2)</t>
  </si>
  <si>
    <t xml:space="preserve">ZESTAW KOMPUTEROWY </t>
  </si>
  <si>
    <t>drukarka HP</t>
  </si>
  <si>
    <t>ZESTAW KOMPUTEROWY</t>
  </si>
  <si>
    <t>Komputer Incore G550/MSI/4GB/250HDD - 11 szt.</t>
  </si>
  <si>
    <t xml:space="preserve">Monitor BenQ GL2055 - 11 szt. </t>
  </si>
  <si>
    <t>Czytnik kodów Metrologic MK9520</t>
  </si>
  <si>
    <t>Monitor 23" PHILIPS 237EQHAD/00</t>
  </si>
  <si>
    <t xml:space="preserve">Komputer ASUS  P8B75-V1155  </t>
  </si>
  <si>
    <t>TV SHARP 60' lc-60LE635 LED FHD</t>
  </si>
  <si>
    <t>Bindownica</t>
  </si>
  <si>
    <t>Projektor multimedialny Panasonic</t>
  </si>
  <si>
    <t>Drukarka igłowa OKI 3320</t>
  </si>
  <si>
    <t>MONITOR SAMSUNG 17''</t>
  </si>
  <si>
    <t>HP 1010 laserjet</t>
  </si>
  <si>
    <t>Komputer Optimus (1.1)</t>
  </si>
  <si>
    <t>Monitor LCD Belinea 17"</t>
  </si>
  <si>
    <t>Komputer NTT Athlon amd 2800+</t>
  </si>
  <si>
    <t>Drukarka HP 5940</t>
  </si>
  <si>
    <t>Monitor ACER AL1717AS17"</t>
  </si>
  <si>
    <t>ACER AL1717AS17"</t>
  </si>
  <si>
    <t>KOMPUTER NTT BUSINESS 609G</t>
  </si>
  <si>
    <t>DRUKARKA HP P2015DN</t>
  </si>
  <si>
    <t>OKI ml-3390</t>
  </si>
  <si>
    <t>PANASONIC KXP2130</t>
  </si>
  <si>
    <t>MONITOR LCD 19" HYUNDAI</t>
  </si>
  <si>
    <t>KOMPUTER  IDEAL SELECT BALTA</t>
  </si>
  <si>
    <t>Komputer Ideal Select-Balta</t>
  </si>
  <si>
    <t>Wzmacniacz Technics SWV 500</t>
  </si>
  <si>
    <t>Pilarka stacjonarna TKS</t>
  </si>
  <si>
    <t>Waga portowa z taryfikatorem</t>
  </si>
  <si>
    <t>Budynek A ekologicznej mini przystani żeglarskiej w Iławie</t>
  </si>
  <si>
    <t>Budynek B ekologicznej mini przystani żeglarskiej w Iławie</t>
  </si>
  <si>
    <t>Nawierzchnie utwardzone na terenie ekologicznej mini przystani żeglarskiej w Iławie</t>
  </si>
  <si>
    <t>Altana wolnostojąca o konstrukcji drewnianej</t>
  </si>
  <si>
    <t>Wiata przy osi nr 5 - konstrukcja drewniana łącząca budynki nr A i B</t>
  </si>
  <si>
    <t xml:space="preserve">Wiata między osiami 1 i  2 - konstrukcja drewniana </t>
  </si>
  <si>
    <t>Wiata pod kolektory słoneczne - konstrukcja drewniana</t>
  </si>
  <si>
    <t>Wieżyczka - konstrukcja drewniana nad wejściem na pomost cumowniczy</t>
  </si>
  <si>
    <t>Pomost cumowniczy przy ekologicznej mini przystani żeglarskiej w Iławie</t>
  </si>
  <si>
    <t>Pomost gospodarczy przy ekologicznej mini przystani żeglarskiej w Iławie</t>
  </si>
  <si>
    <t>KOMPUTER CORE2DUO E7400</t>
  </si>
  <si>
    <t>DRAYTEK VIGORPRO 5510</t>
  </si>
  <si>
    <t>Monitor Philips LCD 190B1CS (AUDIO + USB)</t>
  </si>
  <si>
    <t>Drukarka igłowa (24 igły) OKI ML6300FB-SC</t>
  </si>
  <si>
    <t xml:space="preserve">Switch Repotec RP-G2404I </t>
  </si>
  <si>
    <t xml:space="preserve">Canon i-Sensys MF9220Cdn </t>
  </si>
  <si>
    <t>Kserokopiarka Konica Minolta Bizhub C280</t>
  </si>
  <si>
    <t>LED 21,5" IIYAMA ProLine E 2273HDS</t>
  </si>
  <si>
    <t>Router - Urządzenie UTM - Draytek 2910G</t>
  </si>
  <si>
    <t>Drukarka etykiet Zebra GK420t</t>
  </si>
  <si>
    <t>Router - Urządzenie UTM - SonicWall TZ205 Wireless-N</t>
  </si>
  <si>
    <t>Monitor ACER U223HQLCBD 21,5" DVI</t>
  </si>
  <si>
    <t>Monitor LED ACER V223HQLCBD 21,5" DVI</t>
  </si>
  <si>
    <t>Komputer NTT Busines W981G</t>
  </si>
  <si>
    <t>Telewizor plazmowy 40 cali rozdzielczość 1920x1080 z uchwytem do powieszenia na ścianie</t>
  </si>
  <si>
    <t>Jagiełły 1C</t>
  </si>
  <si>
    <t>Wyszyńskiego 47A</t>
  </si>
  <si>
    <t>Kolejowa 9</t>
  </si>
  <si>
    <t>Wyspa Wielka Żuława</t>
  </si>
  <si>
    <t>Wyszyńskiego 47B</t>
  </si>
  <si>
    <t>eternit</t>
  </si>
  <si>
    <t>Liczarka Gloria GC-200</t>
  </si>
  <si>
    <t>Notebook FUJITSU V5505</t>
  </si>
  <si>
    <t>Liniowy wzmacniacz</t>
  </si>
  <si>
    <t>Odtwarzacz Sony</t>
  </si>
  <si>
    <t>Szlifierka kątowa GWS 125</t>
  </si>
  <si>
    <t>Alarm Saftel DF-1</t>
  </si>
  <si>
    <t>Fax Panasonic</t>
  </si>
  <si>
    <t>Kserokopiarka Konica Minolta Bizhub 283</t>
  </si>
  <si>
    <t>Monitor LG</t>
  </si>
  <si>
    <t>Serwer plików Supermicro</t>
  </si>
  <si>
    <t>Klimatyzator zewnętrzny</t>
  </si>
  <si>
    <t>Klimatyzator wewnętrzny</t>
  </si>
  <si>
    <t>Rozdzielacz do klimatyzatorów</t>
  </si>
  <si>
    <t>Jagiełly 1C</t>
  </si>
  <si>
    <t>Drukarka fiskalna Posnet Thermal FV EJ</t>
  </si>
  <si>
    <t>Ploter HP Designjet T520</t>
  </si>
  <si>
    <t>Czytnik kodów MS 9540 VOYAGER</t>
  </si>
  <si>
    <t>Komputer Qad Q8400 - używany 10 szt.</t>
  </si>
  <si>
    <t>Kasa fiskalna NOVITIUS</t>
  </si>
  <si>
    <t>Plazma LG 50PN6500</t>
  </si>
  <si>
    <t>TV LG 42LN5400</t>
  </si>
  <si>
    <t>bieżnia sportowa</t>
  </si>
  <si>
    <t xml:space="preserve">budynek gospodarczy </t>
  </si>
  <si>
    <t>nazwa jednostki</t>
  </si>
  <si>
    <t>NIP</t>
  </si>
  <si>
    <t xml:space="preserve">REGON </t>
  </si>
  <si>
    <t xml:space="preserve">ADRES SIEDZIBY </t>
  </si>
  <si>
    <t>744 000 30 93</t>
  </si>
  <si>
    <t>000524370</t>
  </si>
  <si>
    <t>w tym  Ośrodek PPU i PR</t>
  </si>
  <si>
    <t xml:space="preserve">Gmina Miejska Iława </t>
  </si>
  <si>
    <t>744 000 49 45</t>
  </si>
  <si>
    <t>004450214</t>
  </si>
  <si>
    <t>Iława ul. Grunwaldzka 6A; Obrońców Westerplatte 5</t>
  </si>
  <si>
    <t>ul. Obr. Westerplatte 5</t>
  </si>
  <si>
    <t>744 16 64 448</t>
  </si>
  <si>
    <t>Iława ul. Niepodległóści 11 B</t>
  </si>
  <si>
    <t>744 15 28 633</t>
  </si>
  <si>
    <t>744 17 52 738</t>
  </si>
  <si>
    <t>Iława ul. Jagiellończyka 3 , Skłodowskiej 26a</t>
  </si>
  <si>
    <t xml:space="preserve">Ochotnicza Straż Pożarna </t>
  </si>
  <si>
    <t>744 14 62 058</t>
  </si>
  <si>
    <t>Iława ul. Wojska Polskiego 29</t>
  </si>
  <si>
    <t>Kościuszki 2A</t>
  </si>
  <si>
    <t>Iława ul. Wiejska 11</t>
  </si>
  <si>
    <t>000716550</t>
  </si>
  <si>
    <t>Iława ul. Andersa 7</t>
  </si>
  <si>
    <t>000716566</t>
  </si>
  <si>
    <t>Iława ul. Niepodległości 11A</t>
  </si>
  <si>
    <t>000716572</t>
  </si>
  <si>
    <t>ul. Skłodowskiej 31</t>
  </si>
  <si>
    <t>ul. Kasprowicza 3</t>
  </si>
  <si>
    <t>ul. Kościuszki 22A</t>
  </si>
  <si>
    <t>ul. Dąbrowskiego 17 B</t>
  </si>
  <si>
    <t>Iława ul. Andersa 8a</t>
  </si>
  <si>
    <t>Iława ul. Wiejska 3</t>
  </si>
  <si>
    <t>744 00 03 911</t>
  </si>
  <si>
    <t xml:space="preserve">Iława ul. Wodna 2, Jana Pawła II 9, Dziarny </t>
  </si>
  <si>
    <t>l.p.</t>
  </si>
  <si>
    <t>Adres</t>
  </si>
  <si>
    <t>1.</t>
  </si>
  <si>
    <t>Cmentarz Komunalny w Iławie</t>
  </si>
  <si>
    <t>ul. Ostródzka</t>
  </si>
  <si>
    <t>2.</t>
  </si>
  <si>
    <t xml:space="preserve">ul. Piaskowa </t>
  </si>
  <si>
    <t>3.</t>
  </si>
  <si>
    <t>ul. Kard. St. Wyszyńskiego</t>
  </si>
  <si>
    <t>1 Maja  wraz z parkingami</t>
  </si>
  <si>
    <t>Agrestowa</t>
  </si>
  <si>
    <t>Aleja Jana Pawła II wraz z parkingami</t>
  </si>
  <si>
    <t>Aleja Pojednania</t>
  </si>
  <si>
    <t>rotmistrza Józefa Alickiego</t>
  </si>
  <si>
    <t>Adama Asnyka</t>
  </si>
  <si>
    <t>Krzysztofa Kamila Baczyńskiego</t>
  </si>
  <si>
    <t>Władysława Bandurskiego</t>
  </si>
  <si>
    <t>Norberta Barlickiego</t>
  </si>
  <si>
    <t>Emila Behringa</t>
  </si>
  <si>
    <t>Św. Andrzeja Boboli</t>
  </si>
  <si>
    <t>Boczno-Górna</t>
  </si>
  <si>
    <t>Wojciecha Bogusławskiego</t>
  </si>
  <si>
    <t>Brata Alberta</t>
  </si>
  <si>
    <t>Brodnicka</t>
  </si>
  <si>
    <t>Władysława Broniewskiego</t>
  </si>
  <si>
    <t>Jana Brzechwy</t>
  </si>
  <si>
    <t>Brzozowa</t>
  </si>
  <si>
    <t>Bulwar  im. Jana Pawła II</t>
  </si>
  <si>
    <t>Bydgoska</t>
  </si>
  <si>
    <t>Celna</t>
  </si>
  <si>
    <t>Chełmińska</t>
  </si>
  <si>
    <t>Józefa Chełmońskiego</t>
  </si>
  <si>
    <t>Karola Chodkiewicza</t>
  </si>
  <si>
    <t>Fryderyka Chopina</t>
  </si>
  <si>
    <t>Bolesława Chrobrego</t>
  </si>
  <si>
    <t>Czereśniowa</t>
  </si>
  <si>
    <t>Jarosława Dąbrowskiego – część od ronda ul. Konstytucji 3 Maja do ul. Polnej</t>
  </si>
  <si>
    <t>Długa</t>
  </si>
  <si>
    <t>Dolna</t>
  </si>
  <si>
    <t>Dworcowa</t>
  </si>
  <si>
    <t>Działdowska</t>
  </si>
  <si>
    <t>Działkowców</t>
  </si>
  <si>
    <t>Elbląska</t>
  </si>
  <si>
    <t>Juliana Fałata</t>
  </si>
  <si>
    <t>Gdańska</t>
  </si>
  <si>
    <t>Aleksandra Gierymskiego</t>
  </si>
  <si>
    <t>Gustawa Gizewiusza</t>
  </si>
  <si>
    <t>Gospodarska</t>
  </si>
  <si>
    <t>Mariana Gotowca</t>
  </si>
  <si>
    <t>Górna</t>
  </si>
  <si>
    <t>Artura Grottgera</t>
  </si>
  <si>
    <t>Grudziądzka</t>
  </si>
  <si>
    <t>Władysława Jagiełły</t>
  </si>
  <si>
    <t>Jasielska</t>
  </si>
  <si>
    <t>Michała Kajki wraz z parkingami</t>
  </si>
  <si>
    <t>Kętrzyńska</t>
  </si>
  <si>
    <t>Jana Kochanowskiego</t>
  </si>
  <si>
    <t>Kolejowa</t>
  </si>
  <si>
    <t>Komunalna</t>
  </si>
  <si>
    <t>Marii Konopnickiej</t>
  </si>
  <si>
    <t>Mikołaja Kopernika</t>
  </si>
  <si>
    <t>Wojciecha Kossaka</t>
  </si>
  <si>
    <t>Kościelna</t>
  </si>
  <si>
    <t>Józefa Ignacego Kraszewskiego</t>
  </si>
  <si>
    <t>Kresowa</t>
  </si>
  <si>
    <t>Kręta</t>
  </si>
  <si>
    <t>Krótka</t>
  </si>
  <si>
    <t>Księżnej Dobrawy</t>
  </si>
  <si>
    <t>Kwiatowa</t>
  </si>
  <si>
    <t>Lipowa</t>
  </si>
  <si>
    <t>Łąkowa</t>
  </si>
  <si>
    <t>gen. Stanisława Maczka</t>
  </si>
  <si>
    <t>Kornela Makuszyńskiego</t>
  </si>
  <si>
    <t>Malborska</t>
  </si>
  <si>
    <t>Jacka Malczewskiego</t>
  </si>
  <si>
    <t>Malinowa</t>
  </si>
  <si>
    <t>Jana Matejki</t>
  </si>
  <si>
    <t>Mazurska</t>
  </si>
  <si>
    <t>Ludwika Mierosławskiego</t>
  </si>
  <si>
    <t>Mieszka I</t>
  </si>
  <si>
    <t>Mławska</t>
  </si>
  <si>
    <t>Morelowa</t>
  </si>
  <si>
    <t>Krzysztofa Celestyna Mrongowiusza</t>
  </si>
  <si>
    <t>Nowa</t>
  </si>
  <si>
    <t>Nowomiejska</t>
  </si>
  <si>
    <t>Obrońców Westerplatte</t>
  </si>
  <si>
    <t>Kazimierza Odnowiciela</t>
  </si>
  <si>
    <t>gen. Leopolda Okulickiego</t>
  </si>
  <si>
    <t>Owocowa</t>
  </si>
  <si>
    <t>Ignacego Paderewskiego</t>
  </si>
  <si>
    <t>Piaskowa</t>
  </si>
  <si>
    <t>Piastowska</t>
  </si>
  <si>
    <t>Piekarska</t>
  </si>
  <si>
    <t>Seweryna Pieniężnego</t>
  </si>
  <si>
    <t>Plażowa</t>
  </si>
  <si>
    <t>Podleśna</t>
  </si>
  <si>
    <t>Polna</t>
  </si>
  <si>
    <t>Poprzeczna</t>
  </si>
  <si>
    <t>Porzeczkowa</t>
  </si>
  <si>
    <t>Poziomkowa</t>
  </si>
  <si>
    <t>Produkcyjna</t>
  </si>
  <si>
    <t>Bolesława Prusa</t>
  </si>
  <si>
    <t>Przemysłowa</t>
  </si>
  <si>
    <t>Radomska</t>
  </si>
  <si>
    <t>Mikołaja Reja</t>
  </si>
  <si>
    <t>Władysława Reymonta</t>
  </si>
  <si>
    <t>Rolna</t>
  </si>
  <si>
    <t>Rzemieślnicza</t>
  </si>
  <si>
    <t>Dr.Teofila Rzepnikowskiego</t>
  </si>
  <si>
    <t>gen. Władysława Sikorskiego</t>
  </si>
  <si>
    <t>Skwer Żeromskiego</t>
  </si>
  <si>
    <t>Słoneczna</t>
  </si>
  <si>
    <t>Juliusza Słowackiego</t>
  </si>
  <si>
    <t>Jana III Sobieskiego</t>
  </si>
  <si>
    <t>Ludwika Solskiego</t>
  </si>
  <si>
    <t>Sosnowa</t>
  </si>
  <si>
    <t>Stacyjna</t>
  </si>
  <si>
    <t>Mjr. Henryka Sucharskiego</t>
  </si>
  <si>
    <t>Suska</t>
  </si>
  <si>
    <t>Sybiraków</t>
  </si>
  <si>
    <t>Metropolity Andrzeja Szeptyckiego</t>
  </si>
  <si>
    <t>Szeroka</t>
  </si>
  <si>
    <t>Sztumska</t>
  </si>
  <si>
    <t>Bolesława Śmiałego</t>
  </si>
  <si>
    <t>Świerkowa</t>
  </si>
  <si>
    <t>Toruńska</t>
  </si>
  <si>
    <t>Truskawkowa</t>
  </si>
  <si>
    <t>Juliana Tuwima</t>
  </si>
  <si>
    <t>Usługowa</t>
  </si>
  <si>
    <t>Warsztatowa</t>
  </si>
  <si>
    <t>Wąska</t>
  </si>
  <si>
    <t>Wiśniowa</t>
  </si>
  <si>
    <t>Wodna</t>
  </si>
  <si>
    <t>Józefa Wybickiego</t>
  </si>
  <si>
    <t>Leona Wyczółkowskiego</t>
  </si>
  <si>
    <t>Stanisława Wyspiańskiego</t>
  </si>
  <si>
    <t>Zielona</t>
  </si>
  <si>
    <t>Ziemowita</t>
  </si>
  <si>
    <t>Marii Zientary-Malewskiej</t>
  </si>
  <si>
    <t>Stefana Żeromskiego</t>
  </si>
  <si>
    <t>Żwirowa</t>
  </si>
  <si>
    <t>Droga dojazdowa od ul. Andersa do przedszkola</t>
  </si>
  <si>
    <t>Droga dojazdowa od ul. Niepodległości do Amfiteatru wraz z ciągami pieszymi w parku oraz parkingi</t>
  </si>
  <si>
    <t>Droga dojazdowa od ul. Tadeusza Kościuszki do bud. nr 9a-b</t>
  </si>
  <si>
    <t>Łącznik pomiędzy ul. Mikołaja Kopernika, a ul. kardynała Stefana Wyszyńskiego (wzdłuż bud. usług.-mieszk. ul. J III Sobieskiego i bud. nr 4c ul. Mikołaja Kopernika)</t>
  </si>
  <si>
    <t>Łącznik pomiędzy ul. kardynała Stefana Wyszyńskiego, a budynkami ul. Mikołaja Kopernika 6</t>
  </si>
  <si>
    <t>Łącznik pomiędzy ul. kardynała Stefana Wyszyńskiego, a ul. Wojska Polskiego</t>
  </si>
  <si>
    <t>Łącznik pomiędzy ul. Mikołaja Kopernika, a ul. Wojska Polskiego (wraz z dojazdami i parkingami przy targowisku miejskim)</t>
  </si>
  <si>
    <t>Ścieżki pieszo-rowerowe nad j. Jeziorak od ul. Dąbrowskiego do ul. Wańkowicza (sekcja B i C)</t>
  </si>
  <si>
    <t>Ścieżki pieszo-rowerowe nad rz. Iławką od ul. Dąbrowskiego do ul. Ostródzkiej (sekcja A)</t>
  </si>
  <si>
    <t>Drogi wewnętrzne na osiedlu Ostródzkim</t>
  </si>
  <si>
    <t xml:space="preserve">Ścieżka  rowerowo piesza od. ul. Jana III Sobieskiego do ul. Kopernika </t>
  </si>
  <si>
    <t>Lp.</t>
  </si>
  <si>
    <t>Nazwa i rodzaj nawierzchni</t>
  </si>
  <si>
    <t>Długość w kilometrach</t>
  </si>
  <si>
    <t>Drogi o nawierzchni utwardzonej</t>
  </si>
  <si>
    <t>Drogi o nawierzchni gruntowej</t>
  </si>
  <si>
    <t>Razem drogi:</t>
  </si>
  <si>
    <t>Łączna długość dróg i ścieżek rowerowych</t>
  </si>
  <si>
    <t>Usytuowanie oświetlenia na terenie miasta Iławy</t>
  </si>
  <si>
    <t>I.</t>
  </si>
  <si>
    <t>Ogrodzenie parkingu - stadion</t>
  </si>
  <si>
    <t>Utwardzenie kortów - stadion</t>
  </si>
  <si>
    <t>Czytnik kodów VOYAGER MS 9540 3 szt.</t>
  </si>
  <si>
    <t>Monitor 23" LG 23MP55HQ</t>
  </si>
  <si>
    <t>Projektor krótkoogniskowy Nec M260xs</t>
  </si>
  <si>
    <t>Skaner HP SCANJET 200</t>
  </si>
  <si>
    <t>Kamera</t>
  </si>
  <si>
    <t>23 hydranty wewnętrzne i 2 zewnętrzne, 25 gaśnic proszkowych, monitoring (16 kamer); kraty na oknach znajdują się w pomieszczeni sali komputerowej (207 I p.), pomieszczeniu biblioteki szkolnej, czytelni, sali multimedialnej, świetlicy szkolnej (Ip.- niewidoczny dostęp do okien dachem łącznika przy sali gimnastycznej) i w pomieszczeniu przy sekretariacie, w którym znajduje się komputer i kserokopiarki. Szkoła posiada 12 wejść do budynku wtym 4 drzwi drewniane. Wszystkie drzwi posiadają podwójne zamki patentowe.W budynku gimnazjum nie ma systemu alarmowego, jedynie monitoring (13 kamer wewnętrznych i 3 zewnętrzne).Pomocnik administracyjny, przy boiskach ORLIK, pracuje w godz. 14.00-22.00, soboty i niedziele 10.00-22.00 Firma ochroniarska</t>
  </si>
  <si>
    <t>2 hydranty zewnętrzne, monitoring - 2 kamery,pomocnik administracyjny i firma ochroniarska j.w.</t>
  </si>
  <si>
    <t>j.w. + gaśnica proszkowa 6 kg</t>
  </si>
  <si>
    <t xml:space="preserve">j.w. </t>
  </si>
  <si>
    <t>blacha + pianka</t>
  </si>
  <si>
    <t>konstrukcja metalowa, wełna mineralna, podpitka - płyta pilśniowa</t>
  </si>
  <si>
    <t>stalowa blacha + pianka</t>
  </si>
  <si>
    <t>2 hydranty zewnętrzne, monitoring- 2 kamery, pomocnik administracyjny i firma ochroniarska j.w.</t>
  </si>
  <si>
    <t>08/2013</t>
  </si>
  <si>
    <t>09/2014</t>
  </si>
  <si>
    <t>12/2014</t>
  </si>
  <si>
    <t>Projektor ACER X 113H</t>
  </si>
  <si>
    <t>Mikrofon STAGG SUW 35 - 2 szt.</t>
  </si>
  <si>
    <t>05/2015</t>
  </si>
  <si>
    <t>Mikrofon LEM L-300 ST</t>
  </si>
  <si>
    <t>Drukarka BROTHER DCP-I55DW</t>
  </si>
  <si>
    <t>tak - 2 towarowe</t>
  </si>
  <si>
    <t>czujniki dymu, oddymianie, gaśnice, hudranty, drzwi o odporności EI30 wyznaczone strefy</t>
  </si>
  <si>
    <t>TV LED LG</t>
  </si>
  <si>
    <t>Wieża Philips</t>
  </si>
  <si>
    <t>Kolumna Beh-Linger</t>
  </si>
  <si>
    <t>Numark</t>
  </si>
  <si>
    <t>Mikser</t>
  </si>
  <si>
    <t>Komputer Notebook DEL</t>
  </si>
  <si>
    <t>elementy betonowe wielowarstwowe</t>
  </si>
  <si>
    <t>płuty żelbetowe otworowe</t>
  </si>
  <si>
    <t>Niszczarka do papieru i CD</t>
  </si>
  <si>
    <t>Lodówka Liebherr CUP 3021</t>
  </si>
  <si>
    <t>Odkurzacz Jupiter Zelmer</t>
  </si>
  <si>
    <t>podziemia 1 nadziemia 2</t>
  </si>
  <si>
    <t>płyty, ściany nośne z bloków kanałowych, cegła żerańska</t>
  </si>
  <si>
    <t xml:space="preserve">płyty </t>
  </si>
  <si>
    <t>płyty korytkowe - papa asfaltowana na lepiku</t>
  </si>
  <si>
    <t>dźwig towarowy</t>
  </si>
  <si>
    <t>cegła - żelbeton</t>
  </si>
  <si>
    <t>Iława ul. Niepodległóści 13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Niepodległości 4</t>
  </si>
  <si>
    <t>płyta obornicka</t>
  </si>
  <si>
    <t>Komputer - dział techniczny</t>
  </si>
  <si>
    <t>Komputer do skanera</t>
  </si>
  <si>
    <t>Tak</t>
  </si>
  <si>
    <t>Aparat fotograficzny SONY DSC-H9</t>
  </si>
  <si>
    <t>Niszczarka Fellowes SB-99Ci</t>
  </si>
  <si>
    <t>Urządzenie do ćwiczeń siłowych - Wahadło (OPPUiPR)</t>
  </si>
  <si>
    <t>Urządzenie do ćwiczeń siłowych - Biegacz (OPPUiPR)</t>
  </si>
  <si>
    <t>Drukarka Kyocera P2135DN</t>
  </si>
  <si>
    <t>Projektor NEC UM280X + moduł wifi</t>
  </si>
  <si>
    <t>Komputer INF**** Modecom</t>
  </si>
  <si>
    <t>Monitor BenQ GW2265M</t>
  </si>
  <si>
    <t>Skaner Epson Perfection V370</t>
  </si>
  <si>
    <t>Komputer Optimus Platinum</t>
  </si>
  <si>
    <t>Monitor Philips 223V5LSB 22"</t>
  </si>
  <si>
    <t>Komputer spire</t>
  </si>
  <si>
    <t>Komputer Dell 780 SFF</t>
  </si>
  <si>
    <t>Schronisko dla zwierząt w Iławie</t>
  </si>
  <si>
    <t>ul. Komunalna 2A</t>
  </si>
  <si>
    <t>Droga dojazdowa do ratusza wraz z parkingami</t>
  </si>
  <si>
    <t>czeramiczne łuk drewniany</t>
  </si>
  <si>
    <t>Ilość</t>
  </si>
  <si>
    <t>Nazwa w pełnym brzmieniu</t>
  </si>
  <si>
    <t>(usytuowanie drogi, ścieżek rowerowych)</t>
  </si>
  <si>
    <t>Droga wewnętrzna Oś. XXX lecia od ul.Smolki do ul.Skłodowskiej wraz z parkingami</t>
  </si>
  <si>
    <t>Droga dojazdowa do budynków nr 23b-c i 25a-c od ul. Kardynała Stefana Wyszyńskiego</t>
  </si>
  <si>
    <t>Droga dojazdowa od Kościuszki do garaży</t>
  </si>
  <si>
    <t>Lipowa do ul. Zalewskiej</t>
  </si>
  <si>
    <t>Drogi  i chodniki osiedlowe  łączące ul. Kościuszki i Grunwaldzką wraz z parkingami</t>
  </si>
  <si>
    <t>Ścieżki rowerowe</t>
  </si>
  <si>
    <t>Od</t>
  </si>
  <si>
    <t>Do</t>
  </si>
  <si>
    <t>Data zdarzenia</t>
  </si>
  <si>
    <t>Wypłaty</t>
  </si>
  <si>
    <t xml:space="preserve">wykaz cmentarzy </t>
  </si>
  <si>
    <t xml:space="preserve"> Zrekultywowane składowisko odpadów w Iławie przy ul. Komunalnej</t>
  </si>
  <si>
    <t xml:space="preserve">Przystań Wioślarska </t>
  </si>
  <si>
    <t>ŁODZIE</t>
  </si>
  <si>
    <t>WIOSŁA</t>
  </si>
  <si>
    <t>11 sztuk, profesionalnych łodzi wioślarskich, 5 szt. 1-no osobowych, 4 szt. 2 osobowe, 2 szt. 4 osobowe
rok produkcji
2010</t>
  </si>
  <si>
    <t>ilość osób</t>
  </si>
  <si>
    <t>wyporność/waga wioślarza</t>
  </si>
  <si>
    <t>typ konstrukcji</t>
  </si>
  <si>
    <t>nr fabryczny</t>
  </si>
  <si>
    <t xml:space="preserve"> wartość netto</t>
  </si>
  <si>
    <t>TYP wiosła</t>
  </si>
  <si>
    <t>szt.</t>
  </si>
  <si>
    <t>cena jedn. Netto</t>
  </si>
  <si>
    <t>cena x szt. brutto</t>
  </si>
  <si>
    <t>SUMA</t>
  </si>
  <si>
    <t>ul. Dąbrowskiego, 14-200 Iława</t>
  </si>
  <si>
    <t>lx</t>
  </si>
  <si>
    <t>Elite A</t>
  </si>
  <si>
    <t>834#</t>
  </si>
  <si>
    <t>BIG BLADE 43</t>
  </si>
  <si>
    <t>835#</t>
  </si>
  <si>
    <t xml:space="preserve">a. Łodzie wioślarskie będą przechowywane w hangarach budynku bazy wioślarskiej, tak w okresie eksploatacyjnym, jak i zimowym.
b. Łodzie do asekuracji będą przechowywane w hangarach budynku bazy wioślarskiej, silniki 
nie zamontowane na stałe - zabezpieczone linkami stalowymi, tak w okresie postojowym , jak i zimowym.
</t>
  </si>
  <si>
    <t>837#</t>
  </si>
  <si>
    <t>830#</t>
  </si>
  <si>
    <t>BIG BALDE 57</t>
  </si>
  <si>
    <t>831#</t>
  </si>
  <si>
    <t>2x/2-</t>
  </si>
  <si>
    <t>836#</t>
  </si>
  <si>
    <t xml:space="preserve">MACON MEDIUM </t>
  </si>
  <si>
    <t xml:space="preserve">838# </t>
  </si>
  <si>
    <t>832#</t>
  </si>
  <si>
    <t>833#</t>
  </si>
  <si>
    <t>4x/4-</t>
  </si>
  <si>
    <t>839#</t>
  </si>
  <si>
    <t>840#</t>
  </si>
  <si>
    <t xml:space="preserve">SILNIK </t>
  </si>
  <si>
    <t>model</t>
  </si>
  <si>
    <t>nr silnika</t>
  </si>
  <si>
    <t>Łodzie do asekuracji 2 sztuki Romana 430, 2 silniki YAMAHA 25 km 498 cm^3
ROK PRODUKCJI 2010</t>
  </si>
  <si>
    <t>4/5</t>
  </si>
  <si>
    <t>Romana 430
ŁÓDŹ MOTOROWA</t>
  </si>
  <si>
    <t>PL PLMBAU092010</t>
  </si>
  <si>
    <t>YAMAHA F25 DEL (25 KM)</t>
  </si>
  <si>
    <t>6BPU1007241D</t>
  </si>
  <si>
    <t>PL PLMBAU082010</t>
  </si>
  <si>
    <t>6BPU1007242D</t>
  </si>
  <si>
    <t>STATEK PASAŻERSKI "ILAVIA", statek zarejestrowany w Urz. Żeglugi Śródlądowej
rok produkcji 
ROK 1998</t>
  </si>
  <si>
    <t>28 PASAŻERÓW + 2 osoby obsługi</t>
  </si>
  <si>
    <t>KLASA:
 ITW-14/02</t>
  </si>
  <si>
    <t>NR REJESTRACYJNY
GD-01-028</t>
  </si>
  <si>
    <t>SILNIK STACJONARNY
VOLVO PENTA  MD22L, 
MOC 36 KW</t>
  </si>
  <si>
    <t>Jednostka zabiezpieczona zamkami, silnik jest wbudowany, postój w czasie pracy (oczekiwanie na klientów) przy pomoście wyłącznej dyspozycji statki – ul. Sienkiewicza, praca  w okresie od 1 maja do 31 października w godz. 10.00 – 18.00 – w czasie oczekiwania na klientów na statku znajduje się przynajmniej 1 osoba załogi; poza okresem usług statek nocuje przy nabrzeżu oraz zimuje (wyciągnięty z wody na betonowym podłożu) na terenie Związku Gmin „Jeziorak” przy ul. Sienkiewicza 32, który jest ogrodzony od strony lądu oraz objęty monitoringiem wizyjnym.</t>
  </si>
  <si>
    <t>Sprzęt wodny do wypożyczania</t>
  </si>
  <si>
    <t>Nr rejestracyjny</t>
  </si>
  <si>
    <t>rok</t>
  </si>
  <si>
    <t>Typ</t>
  </si>
  <si>
    <t>nr</t>
  </si>
  <si>
    <t>Wartość brutto</t>
  </si>
  <si>
    <t>sprzedawcy /nazwa modelu</t>
  </si>
  <si>
    <t xml:space="preserve"> PEDAL BOAT</t>
  </si>
  <si>
    <t>FIJI DLX/HH55</t>
  </si>
  <si>
    <t>WM-IŁA 0907A</t>
  </si>
  <si>
    <t>3 os.</t>
  </si>
  <si>
    <t>CA-ZEP19459G112</t>
  </si>
  <si>
    <t>WM-IŁA 0906A</t>
  </si>
  <si>
    <t>3 os</t>
  </si>
  <si>
    <t>CA-ZEP19438G112</t>
  </si>
  <si>
    <t>RAINBOW DLX/HH27</t>
  </si>
  <si>
    <t>WM-IŁA 0908A</t>
  </si>
  <si>
    <t>4 os.</t>
  </si>
  <si>
    <t>CA-ZEP09111A212</t>
  </si>
  <si>
    <t>WM-IŁA 0909A</t>
  </si>
  <si>
    <t>CA-ZEP09117A212</t>
  </si>
  <si>
    <t>WM-IŁA 0910A</t>
  </si>
  <si>
    <t>CA-ZEP09836G112</t>
  </si>
  <si>
    <t>Nazwa/</t>
  </si>
  <si>
    <t>Opis jednostki/</t>
  </si>
  <si>
    <t>Rok prod./</t>
  </si>
  <si>
    <t>Opis jednostki</t>
  </si>
  <si>
    <t>kategoria proj./</t>
  </si>
  <si>
    <t>nr rejestracyjny</t>
  </si>
  <si>
    <t>data zak.</t>
  </si>
  <si>
    <t>rozmiar/zanurzenie</t>
  </si>
  <si>
    <t>Typ/pokład/il. os.</t>
  </si>
  <si>
    <t>Kadłub</t>
  </si>
  <si>
    <t xml:space="preserve">Nap. Gł. </t>
  </si>
  <si>
    <t>Materiał</t>
  </si>
  <si>
    <t>PL PLA</t>
  </si>
  <si>
    <t>11.08.</t>
  </si>
  <si>
    <t>motorowo- wiosłowa/ otwarty/</t>
  </si>
  <si>
    <t>Jedno-kadłubo-wa</t>
  </si>
  <si>
    <t>wiosłowy</t>
  </si>
  <si>
    <t>Plastik, laminat</t>
  </si>
  <si>
    <t>MA340G212/1</t>
  </si>
  <si>
    <t>2011 r. / 04.07.2012 r.</t>
  </si>
  <si>
    <t>2 osoby</t>
  </si>
  <si>
    <t>WM-IŁA 0893A</t>
  </si>
  <si>
    <t>MA340G212/2</t>
  </si>
  <si>
    <t>WM-IŁA 0894A</t>
  </si>
  <si>
    <t>Rok prod.</t>
  </si>
  <si>
    <t>Ilość sztuk/</t>
  </si>
  <si>
    <t>Wartość brutto za sztukę</t>
  </si>
  <si>
    <t>REZEM</t>
  </si>
  <si>
    <t>nr rejestrac.</t>
  </si>
  <si>
    <t>Kajak jedynka</t>
  </si>
  <si>
    <t>1 osobowy/</t>
  </si>
  <si>
    <t>3 sztuki</t>
  </si>
  <si>
    <t>WM-IŁA 0902A</t>
  </si>
  <si>
    <t>WM-IŁA 0901A</t>
  </si>
  <si>
    <t>WM-IŁA 0900A</t>
  </si>
  <si>
    <t>Kajak Relax 475</t>
  </si>
  <si>
    <t>2 osobowy/</t>
  </si>
  <si>
    <t>5 sztuk</t>
  </si>
  <si>
    <t>WM-IŁA 0899A</t>
  </si>
  <si>
    <t>WM-IŁA 0898A</t>
  </si>
  <si>
    <t>WM-IŁA 0897A</t>
  </si>
  <si>
    <t>WM-IŁA 0896A</t>
  </si>
  <si>
    <t>WM-IŁA 0895A</t>
  </si>
  <si>
    <t>Canoe</t>
  </si>
  <si>
    <t>3 osobowa/</t>
  </si>
  <si>
    <t>WM-IŁA 0903A</t>
  </si>
  <si>
    <t>WM-IŁA 0904A</t>
  </si>
  <si>
    <t>WM-IŁA 0905A</t>
  </si>
  <si>
    <t>pozostałe grupy III-VIII</t>
  </si>
  <si>
    <t>Siłownia zewnętrzna w Iławie przy ul. Dąbrowskiego Kajki - koło bazy wioślarskiej</t>
  </si>
  <si>
    <t>Prasa Nożna UF-011</t>
  </si>
  <si>
    <t>UM Iławy 2/6/27/1073,00</t>
  </si>
  <si>
    <t>Pylon UF-015</t>
  </si>
  <si>
    <t>UM Iławy 2/6/28/1575,00</t>
  </si>
  <si>
    <t>Pulon UF-015</t>
  </si>
  <si>
    <t>UM Iławy 2/6/29/1575,00</t>
  </si>
  <si>
    <t>4.</t>
  </si>
  <si>
    <t>Wyciskanie górne UF-010</t>
  </si>
  <si>
    <t>UM Iławy 2/6/30/1700,00</t>
  </si>
  <si>
    <t>5.</t>
  </si>
  <si>
    <t>Wyciskanie dolne UF-012</t>
  </si>
  <si>
    <t>UM Iławy 2/6/31/1700,00</t>
  </si>
  <si>
    <t>6.</t>
  </si>
  <si>
    <t>Wioślarz UF-005</t>
  </si>
  <si>
    <t>UM Iławy 2/6/32/1724,47</t>
  </si>
  <si>
    <t>7.</t>
  </si>
  <si>
    <t>Stojak na rowery 5 stanowiskowy USR-001</t>
  </si>
  <si>
    <t>UM Iławy 2/6/33/1005,00</t>
  </si>
  <si>
    <t>744 16 60 083</t>
  </si>
  <si>
    <t>Szkoła Podstawowa nr 2 z Oddziałami Integracyjnymi im. Marii Konopnickiej w Iławie</t>
  </si>
  <si>
    <t>Szkoła Podstawowa nr 4 im. Polskich Podróżników w Iławie</t>
  </si>
  <si>
    <t>Władysława Andersa</t>
  </si>
  <si>
    <t>Drogi wewnętrzne na osiedlu ul. Dąbrowskiego</t>
  </si>
  <si>
    <t xml:space="preserve">Kazimierza Jagiellończyka </t>
  </si>
  <si>
    <t>Jana Kasprowicza wraz z parkingami</t>
  </si>
  <si>
    <t>Królowej Jadwigi wraz z parkingami</t>
  </si>
  <si>
    <t>Adama Mickiewicza</t>
  </si>
  <si>
    <t>Gabriela Narutowicza</t>
  </si>
  <si>
    <t>Ogrodowa</t>
  </si>
  <si>
    <t>Papiernicza</t>
  </si>
  <si>
    <t xml:space="preserve">Franciszka Smolki </t>
  </si>
  <si>
    <t>Melchiora Wańkowicza wraz z parkingiem</t>
  </si>
  <si>
    <t>Wojska Polskiego - od. ul. Ogrodowej do ul. Broniewskiego wraz z parkingiem</t>
  </si>
  <si>
    <t>Łącznik pomiędzy ul. Gdańską, a ul. Nowomiejską</t>
  </si>
  <si>
    <t>Łącznik pomiędzy ul. Polną, a ul. Działkowców</t>
  </si>
  <si>
    <t>Łącznik pomiędzy ul. Gdańską, a ul. Wiejską</t>
  </si>
  <si>
    <t>Łącznik pomiędzy ul. Skłodowskiej, ul. Boczno-Górną</t>
  </si>
  <si>
    <t>Łącznik pomiędzy ul. Gdańską, a ul. Chełmińską</t>
  </si>
  <si>
    <t>Łącznik pomiędzy ul. Chełmińską, a ul. Grudziądzką</t>
  </si>
  <si>
    <t>Droga dojazdowa wzdłuż budynku Kościuszki 37</t>
  </si>
  <si>
    <t>Droga dojazdowa od ul. Dąbrowskiego do bazy wioślarskiej</t>
  </si>
  <si>
    <t>Ireny Sendlerowej wraz z parkingami</t>
  </si>
  <si>
    <t>Plac Bandurskiego</t>
  </si>
  <si>
    <t>Droga dojazdowa od ul. Piaskowej do terenów przemysłowych</t>
  </si>
  <si>
    <t>Piotra Skargi</t>
  </si>
  <si>
    <t>Drogi i tereny miejskie</t>
  </si>
  <si>
    <t>1 Maja wraz z parkingami i drogą dojazdową do budynków nr 4-4F</t>
  </si>
  <si>
    <t>Aleja Jana Pawła II z parkingami</t>
  </si>
  <si>
    <t>Droga wewnetrzna oś. XXX lecia od ul. Smolki do ul. Skłodowskiej wraz z parkingami</t>
  </si>
  <si>
    <t>Kazimierza Jagiellończyka</t>
  </si>
  <si>
    <t>Jana Kasprowicza</t>
  </si>
  <si>
    <t>Królowej Jadwigi wraz z parkingami</t>
  </si>
  <si>
    <t>Franciszka Smolki</t>
  </si>
  <si>
    <t>Melchiora Wańkowicza</t>
  </si>
  <si>
    <t>Wojska Polskiego - od. ul. Ogrodowej do ul. Broniewskiego</t>
  </si>
  <si>
    <t>Droga dojazdowa do budynków nr 23b-c i 25a-c od ul. kardynała Stefana Wyszyńskiego</t>
  </si>
  <si>
    <t>Droga dojazdowa od ul. Niepodległości do Amfiteatru</t>
  </si>
  <si>
    <t>Drogi łączące ul. Kościuszki i Grunwaldzką wraz z parkingami</t>
  </si>
  <si>
    <t>Ciąg pieszy pomiędzy ul. Grunwaldzką, a ul. Królowej Jadwigi</t>
  </si>
  <si>
    <t>Ciąg pieszy pomiędzy ul. Westerplatte, a ul. Niepodległości</t>
  </si>
  <si>
    <t>Łącznik pomiędzy ul. Lipową, a ul. Zalewską</t>
  </si>
  <si>
    <t>Ścieżka  rowerowo piesza od. ul. Jana III Sobieskiego do ul. Kopernika</t>
  </si>
  <si>
    <t>II.</t>
  </si>
  <si>
    <t>Drogi krajowe</t>
  </si>
  <si>
    <t>Dąbrowskiego - fragment od ul. Niepodległości do Konstytucji 3 Maja</t>
  </si>
  <si>
    <t>Konstytucji 3 Maja</t>
  </si>
  <si>
    <t>Kościuszki</t>
  </si>
  <si>
    <t>Niepodległości</t>
  </si>
  <si>
    <t>Sienkiewicza</t>
  </si>
  <si>
    <t>III.</t>
  </si>
  <si>
    <t>Drogi wojewódzkie</t>
  </si>
  <si>
    <t>Grunwaldzka</t>
  </si>
  <si>
    <t>Lubawska</t>
  </si>
  <si>
    <t>Wyszyńskiego</t>
  </si>
  <si>
    <t>IV.</t>
  </si>
  <si>
    <t>Drogi powiatowe</t>
  </si>
  <si>
    <t>Biskupska</t>
  </si>
  <si>
    <t>Dąbrowskiego – część od ul. Polnej do ul. Zalewskiej</t>
  </si>
  <si>
    <t>Kwidzyńska</t>
  </si>
  <si>
    <t>Lipowy Dwór</t>
  </si>
  <si>
    <t>Skłodowskiej</t>
  </si>
  <si>
    <t>Wiejska</t>
  </si>
  <si>
    <t>Wojska Polskiego</t>
  </si>
  <si>
    <t>Układ komunikacyjny pomiędzy ul. Andersa, ul. Skłodowską i ul. Wojska Polskiego</t>
  </si>
  <si>
    <t>szyby</t>
  </si>
  <si>
    <t>AC</t>
  </si>
  <si>
    <t>OC kom</t>
  </si>
  <si>
    <t>uszkodzone jedno przęsło płotu przez przewrócenie drzewa podczas wichury</t>
  </si>
  <si>
    <t>zalanie lokalu poszkodowanego  w wyniku przelania się ścieków z instalacji kanalizacyjnej</t>
  </si>
  <si>
    <t>wandalizm - zniszczenie 2 szt. masztów flagowych</t>
  </si>
  <si>
    <r>
      <t>74.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</si>
  <si>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75.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</si>
  <si>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76.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</si>
  <si>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77.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</si>
  <si>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78.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</si>
  <si>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79.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</si>
  <si>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</si>
  <si>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</si>
  <si>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</si>
  <si>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</si>
  <si>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</si>
  <si>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</si>
  <si>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</si>
  <si>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</si>
  <si>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</si>
  <si>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</si>
  <si>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</si>
  <si>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</si>
  <si>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</si>
  <si>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</si>
  <si>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</si>
  <si>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</si>
  <si>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</si>
  <si>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</si>
  <si>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</si>
  <si>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</si>
  <si>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100.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</si>
  <si>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101.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</si>
  <si>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102.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</si>
  <si>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103.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</si>
  <si>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104.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</si>
  <si>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105.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</si>
  <si>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106.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</si>
  <si>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107.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</si>
  <si>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108.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</si>
  <si>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109.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</si>
  <si>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</si>
  <si>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</si>
  <si>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</si>
  <si>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</si>
  <si>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</si>
  <si>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</si>
  <si>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</si>
  <si>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</si>
  <si>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</si>
  <si>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</si>
  <si>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</si>
  <si>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</si>
  <si>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</si>
  <si>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</si>
  <si>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</si>
  <si>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</si>
  <si>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</si>
  <si>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</si>
  <si>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</si>
  <si>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</si>
  <si>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</si>
  <si>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</si>
  <si>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</si>
  <si>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</si>
  <si>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</si>
  <si>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</si>
  <si>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</si>
  <si>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</si>
  <si>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</si>
  <si>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</si>
  <si>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</si>
  <si>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</si>
  <si>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</si>
  <si>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</si>
  <si>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</si>
  <si>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</si>
  <si>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</si>
  <si>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</si>
  <si>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</si>
  <si>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</si>
  <si>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</si>
  <si>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</si>
  <si>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</si>
  <si>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</si>
  <si>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</si>
  <si>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</si>
  <si>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</si>
  <si>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</si>
  <si>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</si>
  <si>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</si>
  <si>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160.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</si>
  <si>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161.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</si>
  <si>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162.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</si>
  <si>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t>Ścieżka pieszo rowerowa na wyspie młyńskiej oraz wzdłuż jeziora Iławskiego do wiaduktu kolejowego</t>
  </si>
  <si>
    <r>
      <t>163.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</si>
  <si>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164.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</si>
  <si>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165.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</si>
  <si>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166.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</si>
  <si>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167.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</si>
  <si>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168.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</si>
  <si>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169.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</si>
  <si>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170.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</si>
  <si>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171.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</si>
  <si>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172.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</si>
  <si>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</si>
  <si>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</si>
  <si>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</si>
  <si>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</si>
  <si>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</si>
  <si>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</si>
  <si>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</si>
  <si>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</si>
  <si>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</si>
  <si>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10.    </t>
  </si>
  <si>
    <t>11.    </t>
  </si>
  <si>
    <t>12.    </t>
  </si>
  <si>
    <t>13.    </t>
  </si>
  <si>
    <t>14.    </t>
  </si>
  <si>
    <t>15.    </t>
  </si>
  <si>
    <t>16.    </t>
  </si>
  <si>
    <t>17.    </t>
  </si>
  <si>
    <t>18.    </t>
  </si>
  <si>
    <t>19.    </t>
  </si>
  <si>
    <t>20.    </t>
  </si>
  <si>
    <t>21.    </t>
  </si>
  <si>
    <t>22.    </t>
  </si>
  <si>
    <t>23.    </t>
  </si>
  <si>
    <t>24.    </t>
  </si>
  <si>
    <t>25.    </t>
  </si>
  <si>
    <t>26.    </t>
  </si>
  <si>
    <t>27.    </t>
  </si>
  <si>
    <t>28.    </t>
  </si>
  <si>
    <t>29.    </t>
  </si>
  <si>
    <t>30.    </t>
  </si>
  <si>
    <t>31.    </t>
  </si>
  <si>
    <t>32.    </t>
  </si>
  <si>
    <t>33.    </t>
  </si>
  <si>
    <t>34.    </t>
  </si>
  <si>
    <t>35.    </t>
  </si>
  <si>
    <t>36.    </t>
  </si>
  <si>
    <t>37.    </t>
  </si>
  <si>
    <t>38.    </t>
  </si>
  <si>
    <t>39.    </t>
  </si>
  <si>
    <t>40.    </t>
  </si>
  <si>
    <t>41.    </t>
  </si>
  <si>
    <t>42.    </t>
  </si>
  <si>
    <t>43.    </t>
  </si>
  <si>
    <t>44.    </t>
  </si>
  <si>
    <t>45.    </t>
  </si>
  <si>
    <t>46.    </t>
  </si>
  <si>
    <t>47.    </t>
  </si>
  <si>
    <t>48.    </t>
  </si>
  <si>
    <t>49.    </t>
  </si>
  <si>
    <t>50.    </t>
  </si>
  <si>
    <t>51.    </t>
  </si>
  <si>
    <t>52.    </t>
  </si>
  <si>
    <t>53.    </t>
  </si>
  <si>
    <t>54.    </t>
  </si>
  <si>
    <t>55.    </t>
  </si>
  <si>
    <t>56.    </t>
  </si>
  <si>
    <t>57.    </t>
  </si>
  <si>
    <t>58.    </t>
  </si>
  <si>
    <t>59.    </t>
  </si>
  <si>
    <t>60.    </t>
  </si>
  <si>
    <t>61.    </t>
  </si>
  <si>
    <t>62.    </t>
  </si>
  <si>
    <t>63.    </t>
  </si>
  <si>
    <t>64.    </t>
  </si>
  <si>
    <t>65.    </t>
  </si>
  <si>
    <t>66.    </t>
  </si>
  <si>
    <t>67.    </t>
  </si>
  <si>
    <t>68.    </t>
  </si>
  <si>
    <t>69.    </t>
  </si>
  <si>
    <t>70.    </t>
  </si>
  <si>
    <t>71.    </t>
  </si>
  <si>
    <t>72.    </t>
  </si>
  <si>
    <t>73.    </t>
  </si>
  <si>
    <t>74.    </t>
  </si>
  <si>
    <t>75.    </t>
  </si>
  <si>
    <t>76.    </t>
  </si>
  <si>
    <t>77.    </t>
  </si>
  <si>
    <t>78.    </t>
  </si>
  <si>
    <t>79.    </t>
  </si>
  <si>
    <t>80.    </t>
  </si>
  <si>
    <t>81.    </t>
  </si>
  <si>
    <t>82.    </t>
  </si>
  <si>
    <t>83.    </t>
  </si>
  <si>
    <t>84.    </t>
  </si>
  <si>
    <t>85.    </t>
  </si>
  <si>
    <t>86.    </t>
  </si>
  <si>
    <t>87.    </t>
  </si>
  <si>
    <t>88.    </t>
  </si>
  <si>
    <t>89.    </t>
  </si>
  <si>
    <t>90.    </t>
  </si>
  <si>
    <t>91.    </t>
  </si>
  <si>
    <t>92.    </t>
  </si>
  <si>
    <t>93.    </t>
  </si>
  <si>
    <t>94.    </t>
  </si>
  <si>
    <t>95.    </t>
  </si>
  <si>
    <t>96.    </t>
  </si>
  <si>
    <t>97.    </t>
  </si>
  <si>
    <t>98.    </t>
  </si>
  <si>
    <t>99.    </t>
  </si>
  <si>
    <t>100.  </t>
  </si>
  <si>
    <t>101.  </t>
  </si>
  <si>
    <t>102.  </t>
  </si>
  <si>
    <t>103.  </t>
  </si>
  <si>
    <t>104.  </t>
  </si>
  <si>
    <t>105.  </t>
  </si>
  <si>
    <t>106.  </t>
  </si>
  <si>
    <t>107.  </t>
  </si>
  <si>
    <t>108.  </t>
  </si>
  <si>
    <t>109.  </t>
  </si>
  <si>
    <t>110.  </t>
  </si>
  <si>
    <t>111.  </t>
  </si>
  <si>
    <t>112.  </t>
  </si>
  <si>
    <t>113.  </t>
  </si>
  <si>
    <t>114.  </t>
  </si>
  <si>
    <t>115.  </t>
  </si>
  <si>
    <t>116.  </t>
  </si>
  <si>
    <t>117.  </t>
  </si>
  <si>
    <t>118.  </t>
  </si>
  <si>
    <t>119.  </t>
  </si>
  <si>
    <t>120.  </t>
  </si>
  <si>
    <t>121.  </t>
  </si>
  <si>
    <t>122.  </t>
  </si>
  <si>
    <t>123.  </t>
  </si>
  <si>
    <t>124.  </t>
  </si>
  <si>
    <t>125.  </t>
  </si>
  <si>
    <t>126.  </t>
  </si>
  <si>
    <t>127.  </t>
  </si>
  <si>
    <t>128.  </t>
  </si>
  <si>
    <t>129.  </t>
  </si>
  <si>
    <t>130.  </t>
  </si>
  <si>
    <t>131.  </t>
  </si>
  <si>
    <t>132.  </t>
  </si>
  <si>
    <t>133.  </t>
  </si>
  <si>
    <t>134.  </t>
  </si>
  <si>
    <t>135.  </t>
  </si>
  <si>
    <t>136.  </t>
  </si>
  <si>
    <t>137.  </t>
  </si>
  <si>
    <t>138.  </t>
  </si>
  <si>
    <t>139.  </t>
  </si>
  <si>
    <t>140.  </t>
  </si>
  <si>
    <t>141.  </t>
  </si>
  <si>
    <t>142.  </t>
  </si>
  <si>
    <t>143.  </t>
  </si>
  <si>
    <t>144.  </t>
  </si>
  <si>
    <t>145.  </t>
  </si>
  <si>
    <t>146.  </t>
  </si>
  <si>
    <t>147.  </t>
  </si>
  <si>
    <t>148.  </t>
  </si>
  <si>
    <t>149.  </t>
  </si>
  <si>
    <t>150.  </t>
  </si>
  <si>
    <t>151.  </t>
  </si>
  <si>
    <t>152.  </t>
  </si>
  <si>
    <t>153.  </t>
  </si>
  <si>
    <t>154.  </t>
  </si>
  <si>
    <t>155.  </t>
  </si>
  <si>
    <t>156.  </t>
  </si>
  <si>
    <t>157.  </t>
  </si>
  <si>
    <t>158.  </t>
  </si>
  <si>
    <t>159.  </t>
  </si>
  <si>
    <t>160.  </t>
  </si>
  <si>
    <t>161.  </t>
  </si>
  <si>
    <t>162.  </t>
  </si>
  <si>
    <t>163.  </t>
  </si>
  <si>
    <t>164.  </t>
  </si>
  <si>
    <t>165.  </t>
  </si>
  <si>
    <t>166.  </t>
  </si>
  <si>
    <t>167.  </t>
  </si>
  <si>
    <t>168.  </t>
  </si>
  <si>
    <t>169.  </t>
  </si>
  <si>
    <t>170.  </t>
  </si>
  <si>
    <t>171.  </t>
  </si>
  <si>
    <t>172.  </t>
  </si>
  <si>
    <t>173.  </t>
  </si>
  <si>
    <t>174.  </t>
  </si>
  <si>
    <t>Ścieżki pieszo-rowerowe nad j. Jeziorak od ul. Dąbrowskiego do ul. Wańkowicza</t>
  </si>
  <si>
    <t>Ścieżki pieszo-rowerowe nad rz. Iławką od ul. Dąbrowskiego do ul. Ostródzkiej</t>
  </si>
  <si>
    <t>Teren od ul. Ostródzkiej wzdłuż rzeki Iławki, ścieżki rowerowe, pieszo-rowerowe i piesze, kładki pieszo-rowerowe</t>
  </si>
  <si>
    <t>Boisko przy ul. Odnowiciela</t>
  </si>
  <si>
    <t>razem</t>
  </si>
  <si>
    <t>U-VII/0036</t>
  </si>
  <si>
    <t>Łódź asekuracyjna - Ponton typu RIB 5.15</t>
  </si>
  <si>
    <t>Sprzęt stanowiący wyposarzenie obiektu Ekomariny zakupiony w ramach realizacji projektu - jest obecnie ubezpieczony przez Gminę Miejską Iława</t>
  </si>
  <si>
    <t>U-VII/0040                    7-77-773</t>
  </si>
  <si>
    <t>Zarządzenie Burmistrza Miasta Iławy                                            nr 0050-79/2019                                    z dnia 28-06-2019 r.</t>
  </si>
  <si>
    <t>U-VII/0041                          7-77-773</t>
  </si>
  <si>
    <t>U-VII/0042       7-74-748</t>
  </si>
  <si>
    <t>Zarządzenie Burmistrza Miasta Iławy                                            nr 0050-82/2019                                    z dnia 05-07-2019 r.</t>
  </si>
  <si>
    <t>U-VII/0043        7-74-748</t>
  </si>
  <si>
    <t>U-VII/0037             7/77/773</t>
  </si>
  <si>
    <t>Zarzadzenie  Nr 0050-69/2019                           Burmistrza Miasta Iławy                                    z dnia 20-05-2019 r.</t>
  </si>
  <si>
    <t xml:space="preserve">RAZEM BUDYNKI </t>
  </si>
  <si>
    <t>Miejska Biblioteka Publiczna w Iławie</t>
  </si>
  <si>
    <t>Budynek użyteczności publicznej</t>
  </si>
  <si>
    <t xml:space="preserve">Szkoła Podstawowa nr 3 z Oddziałami Integracyjnymi im. Polskich Olimpijczyków w Iławie 
</t>
  </si>
  <si>
    <t xml:space="preserve">Szkoła Podstawowa nr 3 z Oddziałami Integracyjnymi im. Polskich Olimpijczyków w Iławie </t>
  </si>
  <si>
    <t>RAZEM BUDYNKI I BUDOWLE</t>
  </si>
  <si>
    <t xml:space="preserve">żelbetowy pokryty papą </t>
  </si>
  <si>
    <r>
      <rPr>
        <b/>
        <sz val="11"/>
        <rFont val="Calibri"/>
        <family val="2"/>
      </rPr>
      <t>Boisko o nawierzchni ze sztucznej trawy o wymiarach 30m x 62m</t>
    </r>
    <r>
      <rPr>
        <sz val="11"/>
        <rFont val="Calibri"/>
        <family val="2"/>
      </rPr>
      <t>, ogrodzenie boiska - 185,4 mb, oświetlenie: słupy stalowe ocynkowane - 6 szt., oprawy Thorn 70W - 12 szt., oprawy Thorn 400W - 24 szt.</t>
    </r>
  </si>
  <si>
    <r>
      <rPr>
        <b/>
        <sz val="11"/>
        <rFont val="Calibri"/>
        <family val="2"/>
      </rPr>
      <t>Boisko o powierzchni poliuretanowej o wymiarach 30m x 50m</t>
    </r>
    <r>
      <rPr>
        <sz val="11"/>
        <rFont val="Calibri"/>
        <family val="2"/>
      </rPr>
      <t>, ogrodzenie boiska z siatki ocynkowanej i powlekanej wysokości 4m - 161 mb, oświetlenie: słupy stalowe ocynkowane - 6 szt., oprawy Thorn 70W - 8 szt., oprawy Thorn 400W - 14 szt.</t>
    </r>
  </si>
  <si>
    <t>Przedszkole Miejskie nr 2 w Iławie</t>
  </si>
  <si>
    <t>Przedszkole Miejskie nr 3 w Iławie</t>
  </si>
  <si>
    <t>Iława, ul Kościuszki 22A</t>
  </si>
  <si>
    <t>Przedszkole Miejskie nr 4 w Iławie</t>
  </si>
  <si>
    <t>wielka płyta -żelbeton</t>
  </si>
  <si>
    <t>pokrycie papa</t>
  </si>
  <si>
    <t>Przedszkole Miejskie nr 5 w Iławie</t>
  </si>
  <si>
    <t>Szkoła Podstawowa nr 1 im. M. Kopernika w Iławie</t>
  </si>
  <si>
    <t>Łączna długość dróg i ścieżek rowerowych będących w zarządzie Urzędu Miasta Iławy</t>
  </si>
  <si>
    <t xml:space="preserve">Wykaz dróg i ścieżek rowerowych będących w zarządzie Urzędu Miasta Iławy </t>
  </si>
  <si>
    <t xml:space="preserve">Usytuowanie oświetlenia na terenie miasta Iławy będącego w zarządzie Urzędu Miasta Iławy </t>
  </si>
  <si>
    <t>Budynek Sali gimnastycznej</t>
  </si>
  <si>
    <t>Monitoring za pomocą kamer. Zabezpieczenie p.poż, Hydranty zewn. Szt.1, Hydranty wewn. Szt.3, Gaśnice proszkowe ABC szt.12, Sygnał alarmowy przekazywane lokalnie w jednostce</t>
  </si>
  <si>
    <t>Żelbet, suporeks, szkło, cegła klinkerowa.</t>
  </si>
  <si>
    <t>Żelbet</t>
  </si>
  <si>
    <t>Belki z drewna klej. Blacha trapezowa</t>
  </si>
  <si>
    <t>Iława, ul. Wiejska 3</t>
  </si>
  <si>
    <t>Przedszkole Miejskie nr 6 w Iławie</t>
  </si>
  <si>
    <t>konstrukcja</t>
  </si>
  <si>
    <t>Oświetlenie - korona stadionu, boisko rok budowy 1996</t>
  </si>
  <si>
    <t xml:space="preserve">14-200 Iława,  ul. Niepodległości 3A </t>
  </si>
  <si>
    <t>14-200 Iława, ul. Curie-Skłodowskiej 26A</t>
  </si>
  <si>
    <t>RAZEM WIATY</t>
  </si>
  <si>
    <t>Rok produkcji</t>
  </si>
  <si>
    <t>Wartość księgowa brutto</t>
  </si>
  <si>
    <t>Nazwa Jednostki: Urząd Miasta Iławy</t>
  </si>
  <si>
    <t>1. Nazwa środka trwałego</t>
  </si>
  <si>
    <t>Monitor Belinea 17"</t>
  </si>
  <si>
    <t>Notebook HP 6730b - IT</t>
  </si>
  <si>
    <t>Drukarka hp laserjet P3005 DN</t>
  </si>
  <si>
    <t>KOMPUTER CORE2DUO</t>
  </si>
  <si>
    <t>Serwer Solar Actina 100x4</t>
  </si>
  <si>
    <t xml:space="preserve">nazwa środka trawałego  </t>
  </si>
  <si>
    <t>Bałwany monidło (ozdoba świetlna)</t>
  </si>
  <si>
    <t xml:space="preserve">Przewieszka zewnętrzna (ozdoba świetlna) </t>
  </si>
  <si>
    <t>System kolejkowy</t>
  </si>
  <si>
    <t>Gilotyna</t>
  </si>
  <si>
    <t>Zszywacz elektryczny</t>
  </si>
  <si>
    <t>Mikser MX-6</t>
  </si>
  <si>
    <t>Drabina</t>
  </si>
  <si>
    <t>Lustro</t>
  </si>
  <si>
    <t>Chłodziarka</t>
  </si>
  <si>
    <t>Topscan MFS</t>
  </si>
  <si>
    <t>Kasa fiskalna</t>
  </si>
  <si>
    <t>Magnetofon kasetowy Technic  SWV 500</t>
  </si>
  <si>
    <t>Tester banknotów</t>
  </si>
  <si>
    <t>Centrala telefoniczna Slican</t>
  </si>
  <si>
    <t>Aparat telefoniczny ATS20</t>
  </si>
  <si>
    <t>Aparat cyfrowy CANON 216</t>
  </si>
  <si>
    <t>2009.12.23</t>
  </si>
  <si>
    <t>Młotowiertarka DH 24PH</t>
  </si>
  <si>
    <t>Aparat fotograficzny Olympus</t>
  </si>
  <si>
    <t>Radiotelefon Motorola</t>
  </si>
  <si>
    <t>Blokada na koła</t>
  </si>
  <si>
    <t>Laminator Sky Photo 330</t>
  </si>
  <si>
    <t>Aparat fotograficzny Nikon D3300 Body 1400,00 wraz z obiektywem Nikkor AF-P 420,00 oraz obiektywem Tamron 900,00</t>
  </si>
  <si>
    <t>Czubek mały (ozdoba świetlna)</t>
  </si>
  <si>
    <t>Chłodziarka Candy</t>
  </si>
  <si>
    <t>Niszczarka Fellowes 79Ci</t>
  </si>
  <si>
    <t>Niszczarka Fellowes 21Cs</t>
  </si>
  <si>
    <t>Gilotyna Fellowes RC 363</t>
  </si>
  <si>
    <t>nazwa środka trawałego</t>
  </si>
  <si>
    <t>Stół do tenisa (OPPUiPR)</t>
  </si>
  <si>
    <t>Tablet interwrite PAD 400                 (OPPUiPR)</t>
  </si>
  <si>
    <t>Rejestrator TM 808 + dysk HDD 1 TB     (OPPUiPR)</t>
  </si>
  <si>
    <t>Huśtawka podwójna z siedziskiem - Buglo (OPPUIPR)</t>
  </si>
  <si>
    <t>Huśtawka wagowa - Buglo               (OPPUiPR)</t>
  </si>
  <si>
    <t xml:space="preserve">Huśtawka pojedyńcza - Buglo          (OPPUiPR) </t>
  </si>
  <si>
    <t>Karuzela Twister - Buglo                  (OPPUiPR)</t>
  </si>
  <si>
    <t>Telewizor Manta LED 4202              (OPPUiPR)</t>
  </si>
  <si>
    <t>Urządzenie do ćwiczeń siłowych - Wyciskanie Górne (OPPUiPR)</t>
  </si>
  <si>
    <t>Urządzenie do ćwiczeń siłowych - Wyciskanie Dolne (OPPUiPR)</t>
  </si>
  <si>
    <t>Urządzenie do ćwiczeń siłowych - Stepper (OPPUiPR)</t>
  </si>
  <si>
    <t>Urządzenie do ćwiczeń siłowych - Orbitrek (OPPUiPR)</t>
  </si>
  <si>
    <t>Urządzenie do ćwiczeń siłowych - Pylon (OPPUiPR)</t>
  </si>
  <si>
    <t>Szlifierka Kątowa (OPPUiPR)</t>
  </si>
  <si>
    <t>Szafka szkolna (OPPUiPR)</t>
  </si>
  <si>
    <t>Gra FIFA 16 XBOX (OPPUiPR)</t>
  </si>
  <si>
    <t>Gra FORZA XBOX (OPPUiPR)</t>
  </si>
  <si>
    <t>Gablota (OPPUiPR)</t>
  </si>
  <si>
    <t>Tablica w obudowie aluminiowej (OPPUiPR)</t>
  </si>
  <si>
    <t xml:space="preserve">Nazwa Jednostki: Urząd Miasta Iławy - Wydział OPPUiPR </t>
  </si>
  <si>
    <t>L.p.</t>
  </si>
  <si>
    <t>Wartość</t>
  </si>
  <si>
    <t>Fotopułapka</t>
  </si>
  <si>
    <t>Wydział Bieżącego Utrzymania</t>
  </si>
  <si>
    <t>Teren miasta</t>
  </si>
  <si>
    <t>ul. Niepodległości</t>
  </si>
  <si>
    <t xml:space="preserve">WYDZIAŁ OPPUiPR  </t>
  </si>
  <si>
    <t>PLAC ZABAW WRAZ Z SIŁOWNIĄ ZEWNĘTRZNĄ:1.   ul. Chełmińska 1 (siedziba OPPUiPR) (bez urządzeń)</t>
  </si>
  <si>
    <t>BOISKA SPORTOWE WRAZ Z PIŁKOCHWYTAMI:1.     ul. Chełmińska 1 (siedziba OPPUIPR)</t>
  </si>
  <si>
    <t>Nr ewidencyjny</t>
  </si>
  <si>
    <t>Cena brutto</t>
  </si>
  <si>
    <t>Gablota Opus ul. Grudziądzka</t>
  </si>
  <si>
    <t>UM Iławy 2/7/4/2607,60</t>
  </si>
  <si>
    <t>Gablota Opus ul.Długa</t>
  </si>
  <si>
    <t>UM Iławy 2/7/5/2607,60</t>
  </si>
  <si>
    <t>Gablota Opus ul. Niepodległości</t>
  </si>
  <si>
    <t>UM Iławy 2/7/6/2607,60</t>
  </si>
  <si>
    <t>Gablota Opus ul. Dąbrowskiego</t>
  </si>
  <si>
    <t>UM Iławy 2/7/7/2607,60</t>
  </si>
  <si>
    <t>Gablota Opus ul. Ostródzka</t>
  </si>
  <si>
    <t>UM Iławy 2/7/8/2607,60</t>
  </si>
  <si>
    <t>Gablota Opus ul. Wiejska</t>
  </si>
  <si>
    <t>UM Iławy 2/7/9/2607,60</t>
  </si>
  <si>
    <t>Gablota Opus ul. Kopernika</t>
  </si>
  <si>
    <t>UM Iławy 2/7/10/2607,60</t>
  </si>
  <si>
    <t>Tablica z planem miasta - Bulwar Jana Pawła II</t>
  </si>
  <si>
    <t>U-VIII/069</t>
  </si>
  <si>
    <t>Gablota reklamowa - Kr. Jadwigi</t>
  </si>
  <si>
    <t>U-VIII/026</t>
  </si>
  <si>
    <t xml:space="preserve">Gablota reklamowa - Sobieskiego </t>
  </si>
  <si>
    <t>U-VIII/027</t>
  </si>
  <si>
    <t xml:space="preserve">Siłownia zewnętrzna w Iławie przy ul. Dąbrowskiego Kajki - koło bazy wioślarskiej </t>
  </si>
  <si>
    <t>Pylon z tabl. Informacyjną</t>
  </si>
  <si>
    <t>UM Iławy 2/7/11/1025,00</t>
  </si>
  <si>
    <t>UM Iławy 2/7/12/1025,00</t>
  </si>
  <si>
    <t>UM Iławy 2/7/13/1025,00</t>
  </si>
  <si>
    <t>UM Iławy 2/7/14/1025,00</t>
  </si>
  <si>
    <t>Ławeczka</t>
  </si>
  <si>
    <t>UM Iławy 2/7/15/1025,00</t>
  </si>
  <si>
    <t>Podciąg nóg</t>
  </si>
  <si>
    <t>UM Iławy 2/7/16/1087,00</t>
  </si>
  <si>
    <t>Drabinka</t>
  </si>
  <si>
    <t>UM Iławy 2/7/17/1087,00</t>
  </si>
  <si>
    <t>8.</t>
  </si>
  <si>
    <t>Wahadło</t>
  </si>
  <si>
    <t>UM Iławy 2/7/18/1400,00</t>
  </si>
  <si>
    <t>9.</t>
  </si>
  <si>
    <t>Twister</t>
  </si>
  <si>
    <t>UM Iławy 2/7/19/1400,00</t>
  </si>
  <si>
    <t>10.</t>
  </si>
  <si>
    <t>Jeździec</t>
  </si>
  <si>
    <t>UM Iławy 2/7/20/1800,00</t>
  </si>
  <si>
    <t>11.</t>
  </si>
  <si>
    <t>Orbitrek</t>
  </si>
  <si>
    <t>UM Iławy 2/7/21/1800,00</t>
  </si>
  <si>
    <t>12.</t>
  </si>
  <si>
    <t>Biegacz</t>
  </si>
  <si>
    <t>UM Iławy 2/7/22/1800,00</t>
  </si>
  <si>
    <t>Siłownia zewnętrzna w Iławie przy rzece Iławce dz. 10-64/40</t>
  </si>
  <si>
    <t>wyciskanie siedząc</t>
  </si>
  <si>
    <t xml:space="preserve">wyciąg górny </t>
  </si>
  <si>
    <t>narciarz</t>
  </si>
  <si>
    <t>wahadło - surfer</t>
  </si>
  <si>
    <t>biegacz</t>
  </si>
  <si>
    <t>prasa noźna</t>
  </si>
  <si>
    <t>wioślarz</t>
  </si>
  <si>
    <t>Pylon z tablicą informacyjną</t>
  </si>
  <si>
    <t>Siłownia zewnętrzna w Iławie przy ul. Wiejskiej 11 dz. 12-535/2</t>
  </si>
  <si>
    <t>rower</t>
  </si>
  <si>
    <t>twister</t>
  </si>
  <si>
    <t>wg wykazu:</t>
  </si>
  <si>
    <t>Namiot Pawilon 3m x 6m ( OPPUiPR)</t>
  </si>
  <si>
    <t>Razem powyższe</t>
  </si>
  <si>
    <t>Monitor Dell E2214H</t>
  </si>
  <si>
    <t>Komputer Dell Optilex 3020</t>
  </si>
  <si>
    <t>Serwer Dell R220</t>
  </si>
  <si>
    <t>Switch CISCO 2960</t>
  </si>
  <si>
    <t>Monitor Benq 21,5"</t>
  </si>
  <si>
    <t>Switch CISCO WS-C2960</t>
  </si>
  <si>
    <t>Monitor BenQ 21.5</t>
  </si>
  <si>
    <t>Komputer CEPIK</t>
  </si>
  <si>
    <t>Kopiarka Sharp</t>
  </si>
  <si>
    <t>Rejestrator rozmów telefonicznych</t>
  </si>
  <si>
    <t>Monitor Benq GL2250HM</t>
  </si>
  <si>
    <t>Projektor Benq TH681+</t>
  </si>
  <si>
    <t>Serwer Fujitsu RX2530</t>
  </si>
  <si>
    <t>Monitor Benq GL2450HM 24"</t>
  </si>
  <si>
    <t>Komputer Fujitsu Esprimo P420</t>
  </si>
  <si>
    <t>Przełącznik (switch) HP 2530-48G</t>
  </si>
  <si>
    <t>Kamera IP HIKVISION</t>
  </si>
  <si>
    <t>Przełącznik HP 2530-48G J9775A</t>
  </si>
  <si>
    <t>Fujitsu Esprimo P420</t>
  </si>
  <si>
    <t xml:space="preserve">Dell SonicPoint N2 </t>
  </si>
  <si>
    <t>Serwer Dell Power Edge R330</t>
  </si>
  <si>
    <t>Monitor Benq GL2460HM</t>
  </si>
  <si>
    <t>Komputer Suntar PC</t>
  </si>
  <si>
    <t>Rejestrator IP Hikvision DS-7608NI-E2</t>
  </si>
  <si>
    <t>Kamera IP Hikvision DS-2DE5286-A</t>
  </si>
  <si>
    <t>Moduł faksu z elementem montażowym</t>
  </si>
  <si>
    <t>Kserokopiarka Konica Minolta C258</t>
  </si>
  <si>
    <t>Monitor Dell P2212H</t>
  </si>
  <si>
    <t>Komputer HP 8200</t>
  </si>
  <si>
    <t>Serwer Dell T130</t>
  </si>
  <si>
    <t>Serwer Dell PowerEdge R530</t>
  </si>
  <si>
    <t>Dell P2212</t>
  </si>
  <si>
    <t>Dell 7010 SFF</t>
  </si>
  <si>
    <t xml:space="preserve">Kamera zewnętrzna YUDOR  YUN-H7A88P (z OPPUiPR) </t>
  </si>
  <si>
    <t xml:space="preserve"> Wydział OPPUiPR </t>
  </si>
  <si>
    <t>Zespół komputerowy Zespół komputerowy II
Zespół komputerowy składający się z następujących elementów: komputer (jednostka centralna ) o parametrach: procesor Intel Core 2100 1155#2, płyta główna ASUS,system operacyjny Windows 7 Home; pamięć operacyjna 4GB; dysk twardy HDD160GB; nagrywarka DVD Samsung SH-22BB SATA, monitor LCD 19cali, klawiatura, mysz</t>
  </si>
  <si>
    <t>Komputer Dell Vostro slim - szt. 2</t>
  </si>
  <si>
    <t>Komputer Dell Vostro - szt. 2</t>
  </si>
  <si>
    <t>Telewizor LG "42 42LF5610</t>
  </si>
  <si>
    <t>Ekspres do kawy Romantica 831</t>
  </si>
  <si>
    <t>Jedn. Centr Dell Vostro 3900 MT</t>
  </si>
  <si>
    <t>Monitor LG 21'5 22MP55H QLED IPS</t>
  </si>
  <si>
    <t>Urządz. Wiel. HP DJ INK ADV 1515</t>
  </si>
  <si>
    <t>Druk. Do biletów BIXOLON SLPTX400</t>
  </si>
  <si>
    <t>monitor 24" PHILIPS 246V5LSB/00</t>
  </si>
  <si>
    <t>monitor 22" ASUS VS228DE</t>
  </si>
  <si>
    <t>monitor 22" ASUS VS228NE</t>
  </si>
  <si>
    <t>Urządz. Wiel. HP DJ INK ADV 2545</t>
  </si>
  <si>
    <t>odkurzacz Piorący Karcher Puzzi 10/1</t>
  </si>
  <si>
    <t>komputer Dell Vostro 3800ST - szt 2</t>
  </si>
  <si>
    <t>komputer dell vostro 3650ST</t>
  </si>
  <si>
    <t>drukarka epson l1300</t>
  </si>
  <si>
    <t>komputer Dell VOSTRO 3668MT</t>
  </si>
  <si>
    <t>Procesor intel E3-1220V5 (serwer)</t>
  </si>
  <si>
    <t>Dysk 1TB SAS 7.2K (serwer)</t>
  </si>
  <si>
    <t>Płyta główna PowerEdge (serwer)</t>
  </si>
  <si>
    <t>Windows serwer 2016 16 core</t>
  </si>
  <si>
    <t>Dysk 1TB SAS 7.2K (serwer) 3 szt</t>
  </si>
  <si>
    <t>szafa Linkbasic (serwer)</t>
  </si>
  <si>
    <t>Zasilacz UPS Fideltronik Ares Rac</t>
  </si>
  <si>
    <t>stół zewnętrzny do tenisa stołowego - zagospodarowanie terenu</t>
  </si>
  <si>
    <t>piłkochwyty - zagospodarowanie terenu</t>
  </si>
  <si>
    <t xml:space="preserve">Plazma LG 50-PA 5500  </t>
  </si>
  <si>
    <t>Monitor 21LCD 10 szt.</t>
  </si>
  <si>
    <t>Skaner Plustek A 320</t>
  </si>
  <si>
    <t xml:space="preserve">Komputer ASUS   </t>
  </si>
  <si>
    <t>Tablica interaktywna Espirit DT 80</t>
  </si>
  <si>
    <t>Urządzenie wielofunkcyjne BROTHER DCP-J105</t>
  </si>
  <si>
    <t>Skaner Plustek A 320 opticpro A 320</t>
  </si>
  <si>
    <t>TV SAMSUNG LED UE58J5200FHD 600PQI</t>
  </si>
  <si>
    <t>MB ASUS H11OM-K1151</t>
  </si>
  <si>
    <t>DRUKARKA CANON LBP 603W</t>
  </si>
  <si>
    <t>URZĄDZENIE WIELOFUNKCYJNE DRUKARKA EPSON</t>
  </si>
  <si>
    <t>DRUKARKA HP LJENT M605DN</t>
  </si>
  <si>
    <t>SIEĆ SERWER NAS ZNAP</t>
  </si>
  <si>
    <t>NISZCZARKA OPUS VS 2000</t>
  </si>
  <si>
    <t>NISZCZARKA FELLOWES M-8C</t>
  </si>
  <si>
    <t>KOPIARKA MODEL KYOCERA</t>
  </si>
  <si>
    <t>ZESTAW KOPMUTEROWY</t>
  </si>
  <si>
    <t>Waga osobowa</t>
  </si>
  <si>
    <t>Drukarka Brother</t>
  </si>
  <si>
    <t xml:space="preserve">Kamera </t>
  </si>
  <si>
    <t>Projektor BENQ MS 517 - szt. 2</t>
  </si>
  <si>
    <t>Projektor BENQ MS 504 - szt. 1</t>
  </si>
  <si>
    <t>Projektor BENQ MS 524 - szt. 1</t>
  </si>
  <si>
    <t>Radioodtwarzacz PHILIPS AZ 780-CD - 4 szt.</t>
  </si>
  <si>
    <t>Mikrofon STAGG SUW 35 - 1 szt.</t>
  </si>
  <si>
    <t>Komputer DELL VOST RO 3900 MT</t>
  </si>
  <si>
    <t>08/2016</t>
  </si>
  <si>
    <t>Serwer Fujitsu PRIMERGY TX 1310 M1</t>
  </si>
  <si>
    <t>Komputer LENOVO M82 - 10 szt. (poleasingowe)</t>
  </si>
  <si>
    <t>Stacje komp. HP 800 G1 D i7 WIN 10 PRO  - 10 szt</t>
  </si>
  <si>
    <t>09/2017</t>
  </si>
  <si>
    <t>Stacje komp. HP 800 G1 D i7 WIN 10 PRO  - 15 szt</t>
  </si>
  <si>
    <t>Projektor NEC VE303X - 12 szt.</t>
  </si>
  <si>
    <t>08/2017</t>
  </si>
  <si>
    <t>kserokopiarka RIKOH</t>
  </si>
  <si>
    <t>tablica interaktywna</t>
  </si>
  <si>
    <t>komputer stacjonarny Dell</t>
  </si>
  <si>
    <t>Drukarka laser HP Laser Jet</t>
  </si>
  <si>
    <t>Przedszkole Miejskie Nr 4 w Iławie</t>
  </si>
  <si>
    <t>Projektor Panasonik PT</t>
  </si>
  <si>
    <t>drukarkaHP</t>
  </si>
  <si>
    <t>Komputre DELL</t>
  </si>
  <si>
    <t>TV LCD Samsung</t>
  </si>
  <si>
    <t>TV Samsung</t>
  </si>
  <si>
    <t>TV Philips</t>
  </si>
  <si>
    <t>komputer PC</t>
  </si>
  <si>
    <t>monitorPihilips</t>
  </si>
  <si>
    <t>tablica  interaktywnaIQ</t>
  </si>
  <si>
    <t>Natbuk DellVostro</t>
  </si>
  <si>
    <t>Urządzenie wielofunkcyjne HPDJ</t>
  </si>
  <si>
    <t>Zestaw komputerowy "Pentium"</t>
  </si>
  <si>
    <t>Urzędzenie wielofunkcyjne HP Laser Traserjet</t>
  </si>
  <si>
    <t>Zmywarka do naczyń</t>
  </si>
  <si>
    <t>Notebook DELL VOSTRO 3559</t>
  </si>
  <si>
    <t>Komputer ACER ASPIRE</t>
  </si>
  <si>
    <t>Urządzenie wielofunkcyjneHP DJ</t>
  </si>
  <si>
    <t xml:space="preserve"> Monitor 19' BENQ</t>
  </si>
  <si>
    <t>Młynek koloidalny 2080 ASElite</t>
  </si>
  <si>
    <t>Przedszkole Miejskie Nr 6 w Iławie</t>
  </si>
  <si>
    <t>Notebook Dell Vostro 3559</t>
  </si>
  <si>
    <t>Tablica interaktywna IQ Board IRS82</t>
  </si>
  <si>
    <t>Monitor LG LED 19M38A-B</t>
  </si>
  <si>
    <t>Razem stacjonarny</t>
  </si>
  <si>
    <t>Wykaz sprzętu elektronicznego przenośnego</t>
  </si>
  <si>
    <t xml:space="preserve">WYKAZ SPRZĘTU ELEKTRONICZNEGO UBEZPIECZENIE OD WSZYSTKICH RYZYK </t>
  </si>
  <si>
    <t>Wykaz sprzętu elektronicznego stacjonarnego</t>
  </si>
  <si>
    <t>CZYTNIK KODÓW DANYCH</t>
  </si>
  <si>
    <t>Laptop Dell V1540 15,6" HDWLED i5-480 W7pro</t>
  </si>
  <si>
    <t xml:space="preserve">Notebook Dell VOSTRO v3750 17,3" Win7 Pro </t>
  </si>
  <si>
    <t>Laptop Dell Inspirion 5748</t>
  </si>
  <si>
    <t>Apple iPad Air</t>
  </si>
  <si>
    <t>Notebook Dell Inspirion 5110</t>
  </si>
  <si>
    <t>Dysk Twardy SSD</t>
  </si>
  <si>
    <t>Fujitsu A514</t>
  </si>
  <si>
    <t>Dysk Twardy WD Blue 2 TB</t>
  </si>
  <si>
    <t>Notebook Fujitsu A514</t>
  </si>
  <si>
    <t>Fujitsu Lifebook A514</t>
  </si>
  <si>
    <t>Notebook Fujitsu Lifebook A556</t>
  </si>
  <si>
    <t>Notebook Dell M4600</t>
  </si>
  <si>
    <t xml:space="preserve">Notebook Dell M4600 </t>
  </si>
  <si>
    <t>Dell Vostro 3568</t>
  </si>
  <si>
    <t>Notebook Dell Latitude E6520</t>
  </si>
  <si>
    <t>Tablet Lenovo Tab3</t>
  </si>
  <si>
    <t>Smartphone LG Leon z kartą</t>
  </si>
  <si>
    <t>Ekspres do kawy Saeco</t>
  </si>
  <si>
    <t>Smartphone Honor 4xblack</t>
  </si>
  <si>
    <t>Smartphone Sony Xperia M4 Aqua</t>
  </si>
  <si>
    <t>Smartphone Honor Cherry 4xblack</t>
  </si>
  <si>
    <t>Konsola XBOX (OPPUiPR)</t>
  </si>
  <si>
    <t>21.11.2016r.</t>
  </si>
  <si>
    <t>Kontroler konsoli XBOX (OPPUiPR)</t>
  </si>
  <si>
    <t>Projektor multimendialny o rozdzielczości 1024x768</t>
  </si>
  <si>
    <t xml:space="preserve">Radiotelefon - zestaw z anteną, ładowarką i akumulatorem </t>
  </si>
  <si>
    <t>Laptop Lenovo IdeaPad</t>
  </si>
  <si>
    <t>mikser cyfrowy Soundcraft Si3</t>
  </si>
  <si>
    <t>Dysk Twardy ADATA 1TB Elite NH13</t>
  </si>
  <si>
    <t>Odtwarzacz BluRay DMP-DDT230 Panasonic</t>
  </si>
  <si>
    <t>Hazer Stairville AFH 600 DMX szt. 2</t>
  </si>
  <si>
    <t>Di Box Aktywny DBX-DB12 szt. 8</t>
  </si>
  <si>
    <t>Mikser fonii Soundcraft gigRAC 600</t>
  </si>
  <si>
    <t>Dysk Twardy ADATA 1TB HV620</t>
  </si>
  <si>
    <t>Laptop ASUS R540LJ-XX336T</t>
  </si>
  <si>
    <t>Aparat Panasonic FZ200 E266</t>
  </si>
  <si>
    <t>kasa fiskalna POSNET ERGO</t>
  </si>
  <si>
    <t>Spliter antenowy do mikrofonów szt. 2</t>
  </si>
  <si>
    <t>końcówki mocy do głośników szt. 2</t>
  </si>
  <si>
    <t>tablet Aplle iPad 128GB</t>
  </si>
  <si>
    <t>mikrofon nagłowny instr.</t>
  </si>
  <si>
    <t>Ruchoma Głowa Spot Beam szt. 8</t>
  </si>
  <si>
    <t>Ruchoma Głowa (Oświetlenie) WASH szt. 6</t>
  </si>
  <si>
    <t>Ruchoma Głowa WASH B.EYE szt. 6</t>
  </si>
  <si>
    <t>Notebook ASUS K450LAV-CA256H</t>
  </si>
  <si>
    <t>Aparat NIKONCOOLPIXL340</t>
  </si>
  <si>
    <t xml:space="preserve">CKM3 NOTEBOOK TOSHIBA </t>
  </si>
  <si>
    <t>HDD SSG GOOGRAM 240 GB CX 200 przenosny</t>
  </si>
  <si>
    <t>HDD MAXTOR 1 TB M3 PORTABLE 2,5" USB 3,0</t>
  </si>
  <si>
    <t>Notebook Dell Vostro 3568</t>
  </si>
  <si>
    <t>Laptop Lenovo</t>
  </si>
  <si>
    <t>Konsola x box</t>
  </si>
  <si>
    <t>Notebook Dell Inspiron</t>
  </si>
  <si>
    <t>Kolumna Beh - Linger</t>
  </si>
  <si>
    <t>Projektor Beng</t>
  </si>
  <si>
    <t>Notbook  Dell</t>
  </si>
  <si>
    <t>Kserokopiarka Ricach</t>
  </si>
  <si>
    <t>Wieza XA12</t>
  </si>
  <si>
    <t>Wieza XA16</t>
  </si>
  <si>
    <t>wieza Sony</t>
  </si>
  <si>
    <t>wieża Blaupunkt</t>
  </si>
  <si>
    <t xml:space="preserve">Zestaw nagłaśniający </t>
  </si>
  <si>
    <t>Przedszkole Miejskie Nr 5 w Iławie</t>
  </si>
  <si>
    <t>Aparat cyfrowy Olympus SP-51007</t>
  </si>
  <si>
    <t>Sprzet nagłasniający</t>
  </si>
  <si>
    <t>komputer przenośny Dell Vostro/1015</t>
  </si>
  <si>
    <t>Projektor Epson EP- X7</t>
  </si>
  <si>
    <t>Aparat cyfrowy PS-S X40</t>
  </si>
  <si>
    <t>Norebook dell inspiron 3542-0545</t>
  </si>
  <si>
    <t>notebook Dell Vostro 3559</t>
  </si>
  <si>
    <t>komputer stacjonarny Core 13-6100</t>
  </si>
  <si>
    <t>zestaw -komputer Celeron i monitor LG 17 LCD</t>
  </si>
  <si>
    <t>urządzenie wilofunkcyjne HP Laser M 12a MFP</t>
  </si>
  <si>
    <t>wieża Proner X-EM 26BT- 2 sztuki</t>
  </si>
  <si>
    <t>Komputer Celeron D-347</t>
  </si>
  <si>
    <t>Komputer Nautiz przenośny</t>
  </si>
  <si>
    <t>Razem przenośny</t>
  </si>
  <si>
    <t>razem powyższe</t>
  </si>
  <si>
    <t>Cena
brutto</t>
  </si>
  <si>
    <t>Wartość
brutto</t>
  </si>
  <si>
    <t>Numery inwentarzowe</t>
  </si>
  <si>
    <t>Wyposażenie Centrum Powiadamiania Kryzysowego</t>
  </si>
  <si>
    <t>UM IŁAWA</t>
  </si>
  <si>
    <t>Punkt kamerowy nr 1
(Szkoła Podstawowa nr 3, na elewacji budynku)</t>
  </si>
  <si>
    <t>Kamera wysokiej rozdzielczości z osprzętem</t>
  </si>
  <si>
    <t>1/5/1A</t>
  </si>
  <si>
    <t>Przełącznik sieciowy</t>
  </si>
  <si>
    <t>1/5/1B, 1/5/1C</t>
  </si>
  <si>
    <t>Urządzenia łącza radiowego typu 2</t>
  </si>
  <si>
    <t>1/5/1D</t>
  </si>
  <si>
    <t>Szafka teletechniczna wraz z wyposażeniem</t>
  </si>
  <si>
    <t>1/5/1E</t>
  </si>
  <si>
    <t>Suma:</t>
  </si>
  <si>
    <t>Punkt kamerowy nr 2
(Skwer przy rondzie Niepodległości / Kościuszki</t>
  </si>
  <si>
    <t>1/5/2A</t>
  </si>
  <si>
    <t>1/5/2B, 1/5/2C</t>
  </si>
  <si>
    <t>1/5/2D</t>
  </si>
  <si>
    <t>1/5/2E</t>
  </si>
  <si>
    <t>Punkt kamerowy nr 3
(ul. Jagiellończyka Kładka na rzecze Iławce)</t>
  </si>
  <si>
    <t>1/5/3A</t>
  </si>
  <si>
    <t>1/5/3B, 1/5/3C</t>
  </si>
  <si>
    <t>1/5/3D</t>
  </si>
  <si>
    <t>1/5/3E</t>
  </si>
  <si>
    <t>Słup oświetleniowy wys. 5m</t>
  </si>
  <si>
    <t>1/5/3F</t>
  </si>
  <si>
    <t>Punkt kamerowy nr 4
(Ścieżka rowerowa nad rzeką Iławką słup przy placu zabaw)</t>
  </si>
  <si>
    <t>1/5/4B, 1/5/4C</t>
  </si>
  <si>
    <t>1/5/4D</t>
  </si>
  <si>
    <t>1/5/4E</t>
  </si>
  <si>
    <t>Punkt kamerowy nr 5
(Ścieżka rowerowa nad jeziorem Jeziorak most w drodze ul. Dąbrowskiego)</t>
  </si>
  <si>
    <t>1/5/5B, 1/5/5C</t>
  </si>
  <si>
    <t>1/5/5D</t>
  </si>
  <si>
    <t>1/5/5E</t>
  </si>
  <si>
    <t>Punkt kamerowy nr 6
(Rondo Królowej Jadwigi / Jana III Sobieskiego)</t>
  </si>
  <si>
    <t>1/5/6A</t>
  </si>
  <si>
    <t>1/5/6B, 1/5/6C</t>
  </si>
  <si>
    <t>1/5/6D</t>
  </si>
  <si>
    <t>1/5/6E</t>
  </si>
  <si>
    <t>Punkt kamerowy nr 7
(Dach Ekomariny ul. Dąbrowskiego 11A)</t>
  </si>
  <si>
    <t>1/6/7B, 1/6/7C</t>
  </si>
  <si>
    <t>1/6/7D</t>
  </si>
  <si>
    <t>1/6/7E</t>
  </si>
  <si>
    <t>Serwer do systemu wspomagania służb</t>
  </si>
  <si>
    <t>1/6/8</t>
  </si>
  <si>
    <t xml:space="preserve">Tablet </t>
  </si>
  <si>
    <t>1/6/9</t>
  </si>
  <si>
    <t>Smartfon</t>
  </si>
  <si>
    <t>1/6/10, 11, 12, 13</t>
  </si>
  <si>
    <t>1/6/14</t>
  </si>
  <si>
    <t>Przełacznik sieciowy zarzadzalny</t>
  </si>
  <si>
    <t>1/6/15</t>
  </si>
  <si>
    <t>Lokalizator GPS</t>
  </si>
  <si>
    <t>1/6/16</t>
  </si>
  <si>
    <t>Stacja rejestrująca</t>
  </si>
  <si>
    <t>1/6/17</t>
  </si>
  <si>
    <t>Oprogramowanie systemu monitoringu wizyjnego</t>
  </si>
  <si>
    <t>1/6/18</t>
  </si>
  <si>
    <t>Stacja kliencka z osprzętem</t>
  </si>
  <si>
    <t>1/6/19</t>
  </si>
  <si>
    <t>Monitor stacji klienckiej 23"</t>
  </si>
  <si>
    <t>1/6/20, 21, 22, 23</t>
  </si>
  <si>
    <t>Monitor stacji klienckiej 46"</t>
  </si>
  <si>
    <t>1/6/24</t>
  </si>
  <si>
    <t>Urządzenia łącza radiowego typu 1</t>
  </si>
  <si>
    <t>1/6/25, 1/6/26</t>
  </si>
  <si>
    <t>Urządzenia łacza radiowego typu 3</t>
  </si>
  <si>
    <t>1/6/27, 28, 29, 30, 31, 32</t>
  </si>
  <si>
    <t>Szafa instalacyjna wraz z wyposażeniem</t>
  </si>
  <si>
    <t>1/6/33</t>
  </si>
  <si>
    <t>1/6/34</t>
  </si>
  <si>
    <t>Licencja na oprogramowanie CPiM DART</t>
  </si>
  <si>
    <t>suma:</t>
  </si>
  <si>
    <t>3f</t>
  </si>
  <si>
    <t>Radiotelefon przenośny</t>
  </si>
  <si>
    <t>1/6/36, 1/7/37</t>
  </si>
  <si>
    <t>3g</t>
  </si>
  <si>
    <t>Radiotelefon bazowy</t>
  </si>
  <si>
    <t>1/7/38</t>
  </si>
  <si>
    <t xml:space="preserve">Monitoring miasta Iławy </t>
  </si>
  <si>
    <t>Rejestrator DVS-08HA wewnątrz budynku</t>
  </si>
  <si>
    <t>Kamera obrotowa DVS-ASC66D na zewnątrz budynku</t>
  </si>
  <si>
    <t>Razem monitoring:</t>
  </si>
  <si>
    <t>1.        </t>
  </si>
  <si>
    <t>2.        </t>
  </si>
  <si>
    <t>3.        </t>
  </si>
  <si>
    <t>4.        </t>
  </si>
  <si>
    <t>5.        </t>
  </si>
  <si>
    <t>Nazwa Jednostki: Urząd Miasta Iławy  - Wydział OO</t>
  </si>
  <si>
    <t>Urząd Miasta Iławy, Gmina Miejska Iława</t>
  </si>
  <si>
    <t>Gmina Miejska Iława (administrowane przez ITBS)</t>
  </si>
  <si>
    <t>*</t>
  </si>
  <si>
    <t>Urząd Miasta Iławy- wydział OO</t>
  </si>
  <si>
    <t xml:space="preserve">środki niskocenne na I ryzyko </t>
  </si>
  <si>
    <t>13.</t>
  </si>
  <si>
    <t>14.</t>
  </si>
  <si>
    <t>wrtość odtworzeniowa</t>
  </si>
  <si>
    <t>Budynek OPPUiPR wraz z ogrodzeniem i modernizacją konstrukcji budynku w 2018r.</t>
  </si>
  <si>
    <t>2004 modernizacja 2018 modernizacja</t>
  </si>
  <si>
    <t>Iława ul. Piaskowa 9</t>
  </si>
  <si>
    <t>Budynki schroniska (3 szt.) - ul. Komunalna 2B</t>
  </si>
  <si>
    <t>Wyszyńskiego 34A -2</t>
  </si>
  <si>
    <t>Topaz 205</t>
  </si>
  <si>
    <t>Smolki - SP 2</t>
  </si>
  <si>
    <t xml:space="preserve">Długa - Sklep </t>
  </si>
  <si>
    <t>Ostródzka - Łąkowa</t>
  </si>
  <si>
    <t>Al. Jana Pawła II - Owocowa</t>
  </si>
  <si>
    <t>Al. Jana Pawła II - P/Meden</t>
  </si>
  <si>
    <t>Al. Jana Pawła II - Ziemowita</t>
  </si>
  <si>
    <t>Al. Jana Pawła II</t>
  </si>
  <si>
    <t>Dell PowerEdge T610</t>
  </si>
  <si>
    <t>Kserokopiarka Konica Minolta Bizhub 363</t>
  </si>
  <si>
    <t>Akumulator do monitoringu</t>
  </si>
  <si>
    <t>Szafa krosownicza dowody osobiste</t>
  </si>
  <si>
    <t>Dysk twardy WD 5 TB</t>
  </si>
  <si>
    <t>Zalman VE350 + SSD 240 GB</t>
  </si>
  <si>
    <t xml:space="preserve">Komputer Dell VOSTRO 230ST </t>
  </si>
  <si>
    <t xml:space="preserve">HP AiO 200-5210pl 21,5" </t>
  </si>
  <si>
    <t xml:space="preserve"> SonicWall NSA240 -</t>
  </si>
  <si>
    <t>Router LINKSYS E 3000 Dual Band N300 1X WAN 4X LAN</t>
  </si>
  <si>
    <t xml:space="preserve">Komputer Dell Optilex 3020 </t>
  </si>
  <si>
    <t>Tabela  IV, V</t>
  </si>
  <si>
    <t>Infokiosk wewnętrzny naścienny (środek użyczony przez Polską Organizację Turystyczną dla Gminy Miejskiej Iława)</t>
  </si>
  <si>
    <t>Łańcuch Burmistrza Miasta</t>
  </si>
  <si>
    <t>Niszczarka FELLP-77</t>
  </si>
  <si>
    <t>Instalacja audio wideo z kompletem tj.: kolumny głośnikowe, stolik prezentacyjny, ekran naścienny i pilot</t>
  </si>
  <si>
    <t>Pilarka ukośna</t>
  </si>
  <si>
    <t>Dekoracja świetlna wolnostojąca (mikołaj)</t>
  </si>
  <si>
    <t>Łańcuch (kierownika USC)</t>
  </si>
  <si>
    <t>Komplet targowy (ścianka reklamowa)</t>
  </si>
  <si>
    <t>Niszczarka Fellowes 73 Ci</t>
  </si>
  <si>
    <t>Sejf ogniotrwały</t>
  </si>
  <si>
    <t>Gabloty miasto Iława stan 2019</t>
  </si>
  <si>
    <t>Oświetlenie</t>
  </si>
  <si>
    <t>Punkty oświetlenia ulicznego i parkowego (słup stalowy, aluminiowy lub żelbetowy + oprawa/oprawy)- 2.864 kpl.</t>
  </si>
  <si>
    <t>Szafy oświetleniowe z systemem sterownia CPAnet - 35 szt.</t>
  </si>
  <si>
    <t>Szafy oświetleniowe z systemem sterownia midiBlue - 8 szt</t>
  </si>
  <si>
    <t>Oświetlenie w chodniku przy fontannie (ul. K. Jadwigi - Gal. Jeziorak) - 25 szt.</t>
  </si>
  <si>
    <t>RAZEM OŚWIETLENIE</t>
  </si>
  <si>
    <t>System CCTV - Telewizja przemysłowa (OPPUiPR)</t>
  </si>
  <si>
    <t>Tablica obrotowa  (OPPU i PR)</t>
  </si>
  <si>
    <t>2005.10.20</t>
  </si>
  <si>
    <t>Odśnieżarka snow Star Stiga (OPPU i PR)</t>
  </si>
  <si>
    <t>2005.11.18</t>
  </si>
  <si>
    <t>Cłodziarko zamrażarka Whirlpool</t>
  </si>
  <si>
    <t>2005.12.12</t>
  </si>
  <si>
    <t>Stojak na rowery  (OPPUiPR)</t>
  </si>
  <si>
    <t>Aparat Nikon D900   (OPPUiPR)</t>
  </si>
  <si>
    <t>Stojak na rowery CROOS 10 (OPPUiPR)</t>
  </si>
  <si>
    <t>Gablota teleskopaowa z LOGO (OPPUiPR)</t>
  </si>
  <si>
    <t>Alkogogle (OPPUiPR)</t>
  </si>
  <si>
    <t>Narkogogle (OPPUiPR)</t>
  </si>
  <si>
    <t>Trampolina (OPPUiPR)</t>
  </si>
  <si>
    <t>Tablica interaktywna AVTEK (OPPUiPR)</t>
  </si>
  <si>
    <t>Wykładzian Komfort  (OPPUiPR)</t>
  </si>
  <si>
    <t>Projektor VIVITEK (OPPUiPR)</t>
  </si>
  <si>
    <t>Zestaw KARAOKE (OPPUiPR)</t>
  </si>
  <si>
    <t>Rejstrator Dahua 16 kanałów  (OPPUiPR)</t>
  </si>
  <si>
    <t>Kamera KG -213OT (OPPUiPR)</t>
  </si>
  <si>
    <t xml:space="preserve">Centrala telefoniczna </t>
  </si>
  <si>
    <t>Urządzenie do ćwiczeń siłowych - Wioślarz (OPPUiPR)</t>
  </si>
  <si>
    <t>Urządzenie do ćwiczeń siłowych - Narciarz (OPPUiPR)</t>
  </si>
  <si>
    <t>Patchpanel Legrand (OPPUiPR)</t>
  </si>
  <si>
    <t>Kółko i Krzyżyk - Buglo (OPPUiPR)</t>
  </si>
  <si>
    <t>Jumper - Buglo (OPPUiPR)</t>
  </si>
  <si>
    <t>Kosiarka elektryczna (OPPUiPR)</t>
  </si>
  <si>
    <t>Monitor 32' HY (OPPUiPR)</t>
  </si>
  <si>
    <t>Stół bilardowy (OPPUiPR)</t>
  </si>
  <si>
    <t>Monitor Suntec LCD 17"  (OPPUiPR)</t>
  </si>
  <si>
    <t>Monitor Suntec LCD 17" (OPPUiPR)</t>
  </si>
  <si>
    <t>Notebook Dell VOSTRO 1520 (OPPUiPR)</t>
  </si>
  <si>
    <t>Projektor ACER PD 527W (OPPUiPR)</t>
  </si>
  <si>
    <t>Tablica Interwrite Board 1077 (OPPUiPR)</t>
  </si>
  <si>
    <t>Telewizor Panasonic TH42PV70PA(OPPUiPR)</t>
  </si>
  <si>
    <t>Notebook HP Probook 4510s  (OPPUiPR)</t>
  </si>
  <si>
    <t>Małpi Gaj - Buglo (OPPUiPR)</t>
  </si>
  <si>
    <t>Skaut - Buglo (OPPUiPR)</t>
  </si>
  <si>
    <t>Wieża Mini - Buglo (OPPUiPR)</t>
  </si>
  <si>
    <t>Piaskownica - Buglo (OPPUiPR)</t>
  </si>
  <si>
    <t>Piłkochwyty (OPPUiPR)</t>
  </si>
  <si>
    <t>Oświetlenie + wyposażenie (OPPUiPR)</t>
  </si>
  <si>
    <t>Magnetowid VCR Panasonic  (OPPU i PR)</t>
  </si>
  <si>
    <t>Magnetowid VCR Panasonic (OPPU i PR)</t>
  </si>
  <si>
    <t>Radiomagnetofon CD Panasonic (OPPU i PR)</t>
  </si>
  <si>
    <t>Wieża Panasonic (OPPU i PR)</t>
  </si>
  <si>
    <t>Mikrofon Profesional (OPPU i PR)</t>
  </si>
  <si>
    <t>Monitor studyjny (głosnik) (OPPU i PR)</t>
  </si>
  <si>
    <t>Aparat Canon Power-Shot S2IS (OPPU i PR)</t>
  </si>
  <si>
    <t>Kamera VCDC 152 pex (OPPUiPR)</t>
  </si>
  <si>
    <t>Kamera VCDF 141 Aper (OPPUiPR)</t>
  </si>
  <si>
    <t>Gra Piłkarzyki ProyaSport S14 (OPPUiPR)</t>
  </si>
  <si>
    <t>Kamera Panasonic NV-GS80 (OPPUiPR)</t>
  </si>
  <si>
    <t>Oświetlenie świąteczne Bombka Faberge z soplami – zabudowa fontanny w parku miejskim</t>
  </si>
  <si>
    <t>ul. Niepodległości – park miejski</t>
  </si>
  <si>
    <t>Dekoracja świąteczna wolnostojąca, świecąca– Mikołaj, renifer i choinka w samochodzie</t>
  </si>
  <si>
    <t>ul. Niepodległości – dziedziniec ratusza</t>
  </si>
  <si>
    <t>ul. Niepodległości – galeria przy ratuszu</t>
  </si>
  <si>
    <t>Donice kwietnikowe kaskadowe H700</t>
  </si>
  <si>
    <t>Donica Caspe 100x100x80</t>
  </si>
  <si>
    <t>Ścieżka pieszo-rowerowa – ul. Kościuszki</t>
  </si>
  <si>
    <t>Leżak Caspe 1302 – 2 szt.</t>
  </si>
  <si>
    <t>Dekoracja świąteczna Bałwany</t>
  </si>
  <si>
    <t>Dekoracja wolnostojąca 3D. Wymiary: 400x240x360 cm - Samolot</t>
  </si>
  <si>
    <t>Fontanna</t>
  </si>
  <si>
    <t>ul. Kościuszki - Wyspa Młyńska</t>
  </si>
  <si>
    <t xml:space="preserve">     ul. K. Jadwigi - Gal. Jeziorak</t>
  </si>
  <si>
    <t>Ławki przy fontannie wraz z kamiennym murkiem</t>
  </si>
  <si>
    <t>Ławki wolnostojące przy fontannie 5 szt.</t>
  </si>
  <si>
    <t>Kosze przy fontannie 7 szt.</t>
  </si>
  <si>
    <t>Nakładki na donice kaskadowe wraz z oświetleniem 3 szt</t>
  </si>
  <si>
    <t>Oświetlenie świąteczne - brama 3D (bombka)- wolnostojąca</t>
  </si>
  <si>
    <t>Nakładki na donicekaskadowe wraz z oświetleniem 7 szt.</t>
  </si>
  <si>
    <t>Urząd Miasta Iławy - Wydział UMK</t>
  </si>
  <si>
    <t>Siłownia zewnętrzna w Iławie przy ul. Chełmińskiej 1 dz. 12-248/2</t>
  </si>
  <si>
    <t>pylon</t>
  </si>
  <si>
    <t>Opis</t>
  </si>
  <si>
    <t>Piłkochwyt - Boisko Sportowe</t>
  </si>
  <si>
    <t>Piłkochwyt o wys. 6m dług. 32mb na konstrukcji stalowej z siatki z polipropylenowej 32mx6m</t>
  </si>
  <si>
    <t>Iława ul. Odnowiciela 5-177/3</t>
  </si>
  <si>
    <t>Tor rowerowy Pumptrack</t>
  </si>
  <si>
    <t>Konstrukcja ziemna profilowana z wyposażeniem: Ławka z betonu 3szt. Tablica z regulaminem i wieszak na rowery</t>
  </si>
  <si>
    <t>Iława ul. Kopernika 10-199/43</t>
  </si>
  <si>
    <t>Galeria Jazzowa - Skwer przy ul. Niepodległości koło Ratusza</t>
  </si>
  <si>
    <t>Skwer - Galeria Jazzowa</t>
  </si>
  <si>
    <t>Płyty granitowe, Gabloty, Pergole</t>
  </si>
  <si>
    <t>Iława ul. Niepodległości</t>
  </si>
  <si>
    <t>Oświetlenie - Galeria Jazzowa</t>
  </si>
  <si>
    <t>Oprawy stylowe i oświetleniowe</t>
  </si>
  <si>
    <t>Modernizacja działki</t>
  </si>
  <si>
    <t>Trawnik, Krzewy</t>
  </si>
  <si>
    <t>Ławka parkowa</t>
  </si>
  <si>
    <t>ławka parkowa 7 szt</t>
  </si>
  <si>
    <t>Siedzisko parkowe</t>
  </si>
  <si>
    <t>Siedzisko parkowe - 19szt</t>
  </si>
  <si>
    <t>Kosz na śmieci</t>
  </si>
  <si>
    <t>Kosz na śmieci 5szt</t>
  </si>
  <si>
    <t>Zagospodarowanie alejek cmentarza komunalnego 
(dz. nr 108/3 i dz. nr 109 obr. 5):
a) zdrój wodociągowy - 3 szt. x 19.250,00 zł/szt.
c) ławki żeliwne - 6 szt. x 4650,00 zł/szt.
c) kraty zabezpieczające drzewa - 36 szt. x 5.555 zł/szt.</t>
  </si>
  <si>
    <t>Powiększenie cmentarza komunalnego (pow. 0,72 ha):
a) sieć wodociągowa (w tym 2 szt. zdrojów) 27.060,00 zł
b) sieć energetyczna (w tym słup oświetleniowy - 2 szt., lampy oświetleniowe - 6 szt.) - 30.999,69 zł</t>
  </si>
  <si>
    <t>ul. Piaskowa</t>
  </si>
  <si>
    <t>WYPOSAŻENIE RUCHOME - SCANIA</t>
  </si>
  <si>
    <t xml:space="preserve">Agregat prądotwórczy o mocy min. 7 kW, 230/400V. </t>
  </si>
  <si>
    <t>Motopompa pożarnicza:</t>
  </si>
  <si>
    <t xml:space="preserve">Hydronetka plecakowa </t>
  </si>
  <si>
    <t xml:space="preserve">Hydrauliczny wyważacz do drzwi z pompą zasilającą </t>
  </si>
  <si>
    <t xml:space="preserve">Wentylator oddymiający o napędzie spalinowym </t>
  </si>
  <si>
    <t xml:space="preserve">Drabina nasadkowa DN2,7 (4 przęsła) </t>
  </si>
  <si>
    <t>Piła ratownicza</t>
  </si>
  <si>
    <t xml:space="preserve">Sprężarka do powietrza </t>
  </si>
  <si>
    <t xml:space="preserve">Nawigacja GPS lokalizator GPS </t>
  </si>
  <si>
    <t>Kamera cofania oraz kamera przednia HD</t>
  </si>
  <si>
    <t>Pompa pływająca</t>
  </si>
  <si>
    <t>Przewód zasilający na zwijadle bębnowym zapewniający możliwość przesyłania prądu jednofazowego</t>
  </si>
  <si>
    <t>Przewód zasilający na zwijadle bębnowym zapewniający możliwość przesyłania prądu trójfazowego o mocy min. 4 kW.</t>
  </si>
  <si>
    <t>Smok ssawny skośny 110 wraz z koszem</t>
  </si>
  <si>
    <t>Prądownica wodna 52</t>
  </si>
  <si>
    <t>Prądownica wodna typu turbo PWT 52</t>
  </si>
  <si>
    <t>Łom - Urządzenie typu Hooligan</t>
  </si>
  <si>
    <t xml:space="preserve">Zestaw 6 flar elektrycznych, </t>
  </si>
  <si>
    <t>Eksplozymetr - miernik czterogazowy</t>
  </si>
  <si>
    <t>Radiotelefon nasobny</t>
  </si>
  <si>
    <t>Przenośny maszt oświetleniowy z lampami (3 x 500W, 3,5m)</t>
  </si>
  <si>
    <t>Latarka podstawowa ratownika</t>
  </si>
  <si>
    <t xml:space="preserve">Aparat powietrzny butlowy nadciśnieniowy na sprężone powietrze z maską i sygnalizatorem bezruchu wraz z butlami,  całe zestawy wraz z pojemnikami na maskę: </t>
  </si>
  <si>
    <t>Zapasowe butle wraz pokrowcami do aparatów powietrznych</t>
  </si>
  <si>
    <t xml:space="preserve">Bosak z drzewcem min. 3 m </t>
  </si>
  <si>
    <t xml:space="preserve">Drabina wysuwana 2-przęsłowa o długości 10 m - ZS2100, </t>
  </si>
  <si>
    <t>Rozdzielacz kulowy K-75/52-75-52</t>
  </si>
  <si>
    <t>Pływak z zatrzaśnikiem</t>
  </si>
  <si>
    <t>Zbieracz z klapą zwrotną 2x75/110</t>
  </si>
  <si>
    <t>Stojak hydrantowy 80 Fi 80 2x75</t>
  </si>
  <si>
    <t>Linka asekuracyjna do linii ssawnych</t>
  </si>
  <si>
    <t>Topór strażacki ciężki izolowany do 1000V</t>
  </si>
  <si>
    <t>Łącznik kątowy fi- 52</t>
  </si>
  <si>
    <t>Nożyce do cięcia prętów o średnicy minimum 16 mm</t>
  </si>
  <si>
    <t>Młot 5 kg</t>
  </si>
  <si>
    <t>Siekiera</t>
  </si>
  <si>
    <t xml:space="preserve">Mostek przejazdowy z PCV lub gumowe </t>
  </si>
  <si>
    <t>Siodełko wężowe</t>
  </si>
  <si>
    <t>Linka strażacka ratownicza wraz z zatrzaśnikiem</t>
  </si>
  <si>
    <t>Gaśnica proszkowa min 6kg</t>
  </si>
  <si>
    <t>Gaśnica śniegowa 5 kg</t>
  </si>
  <si>
    <t>Węże tłoczne W-75 powlekane w kolorze czerwonym</t>
  </si>
  <si>
    <t>Węże tłoczne W-52 powlekane w kolorze czerwonym</t>
  </si>
  <si>
    <t>Pożarniczy wąż ssawny 110-2500-ŁA</t>
  </si>
  <si>
    <t>Urządzenie do wytworzenia zasłony wodnej kurtyna wodna 52 z regulacją</t>
  </si>
  <si>
    <t>Klucz do hydrantu podziemnego typ K6</t>
  </si>
  <si>
    <t>Szpadel</t>
  </si>
  <si>
    <t>Szufla</t>
  </si>
  <si>
    <t>Widły gospodarcze 4 zębowe</t>
  </si>
  <si>
    <t>Szczotka uliczna szeroka</t>
  </si>
  <si>
    <t>Znak ostrzegawczy – typu „wypadek drogowy”.</t>
  </si>
  <si>
    <t>Szelki bezpieczeństwa</t>
  </si>
  <si>
    <t>Zapasowe maski + futerały</t>
  </si>
  <si>
    <t>Zbiornik ze stelażem 2500 L</t>
  </si>
  <si>
    <t xml:space="preserve">Drogowy rozsiewacz sorbentu </t>
  </si>
  <si>
    <t>Pachołek drogowy</t>
  </si>
  <si>
    <t>Przełącznik 110/75</t>
  </si>
  <si>
    <t>Przełącznik 75/52</t>
  </si>
  <si>
    <t>Wąż do poboru środka z zewnątrz</t>
  </si>
  <si>
    <t>Klucz do hydrantu naziemnego typ K6</t>
  </si>
  <si>
    <t>Klucz do pokryw studzienek</t>
  </si>
  <si>
    <t>Klucz do łączników</t>
  </si>
  <si>
    <t>Bosak lekki sufitowy</t>
  </si>
  <si>
    <t>Tarcza sygnałowa do kierowania ruchem (lizak)</t>
  </si>
  <si>
    <t>Rękaw sorpcyjny substancji ropopochodnych fi 5 cm, długość. łączna – 6 mb</t>
  </si>
  <si>
    <t>Taśma ostrzegawcza z napisem STRAŻ (rolka – 500 m)</t>
  </si>
  <si>
    <t>Pojazd wyposażony w dyspergent do usuwania plam substancji – min. 20 litrów:</t>
  </si>
  <si>
    <t>Pojazd wyposażony w zestaw chemiczny do prac z agresywnymi cieczami wyposażony w minimum:                                                                                                                                                                      a. 12 mat sorpcyjnych,
b. 2 poduszki sorpcyjne,
c. pastę uszczelniającą,
d. worki na odpady,
e. naklejki ostrzegawcze „NIEBEZPIECZEŃSTWO ODPAD”.
f. Rękawice ochronne,
g. Beczka o poj. 60 l z UN kodem.</t>
  </si>
  <si>
    <t>Sorbent – min 60 kg, o składzie SiO2 ~ 74% , Al2O3 ~ 11%, Fe2O3 / FeO ~ 7%, MgO ~ 2% ,CaO ~ 1%.</t>
  </si>
  <si>
    <t>Sorbent – min. 20 kg parametrach: zawartość SiO2 – ok. 75%, zawartość wody – ok. 2% , ph - 5,5, gęstość nasypowa - 495 kg/m³, granulacja - 0,5-1,0 mm.</t>
  </si>
  <si>
    <t>Komputer INF**** Modecom Q6MPX-M3R67-QCBM8-TGYW2-6VDV8</t>
  </si>
  <si>
    <t>Urządzenie ochrony poczty Barracuda Spam &amp; Virus Firewall 200</t>
  </si>
  <si>
    <t>Zasilacz awaryjny UPS 1000V PowerWalker VI 1000RT/LE</t>
  </si>
  <si>
    <t>Rejestrator BCS CVR0404</t>
  </si>
  <si>
    <t xml:space="preserve">Komputer Actina Prime </t>
  </si>
  <si>
    <t xml:space="preserve">Komputer Dell Vostro 260 </t>
  </si>
  <si>
    <t>Kamera Panasonic HDC-SD80</t>
  </si>
  <si>
    <t>kamera K2 715 KIR</t>
  </si>
  <si>
    <t>Zestaw Komputerowy HP DC 7800 monitor stych</t>
  </si>
  <si>
    <t>Serwer Actina Solar 110 S6</t>
  </si>
  <si>
    <t>Skaner Epson GT-S85</t>
  </si>
  <si>
    <t>Zasilacz UPS APC Smart-UP 1500VA</t>
  </si>
  <si>
    <t>Szafa sewerwowa BKT 42U</t>
  </si>
  <si>
    <t>Zamek Szyfrowy Lockdata</t>
  </si>
  <si>
    <t>System monitorowania środowiska w serwerowni Poseidon 2250</t>
  </si>
  <si>
    <t>UTM Dell SonicWall NSA 2600</t>
  </si>
  <si>
    <t>Komputer spire N7BHX-4PF3H-QWXCP-XC7K6-KTMCQ</t>
  </si>
  <si>
    <t>Komputer Dell Vostro 3900MT 32KD2-K9CTF-M3DJT-4J3WC-733WD</t>
  </si>
  <si>
    <t>Komputer Dell 3900MT TJ6HV-YHXV8-KFKWJ-X3R9P-96CJJ</t>
  </si>
  <si>
    <t>Lenovo S20 GHB6D-3H4T6-VJX6W-9XTBM-2R8XC</t>
  </si>
  <si>
    <t xml:space="preserve">Komputer Lenovo </t>
  </si>
  <si>
    <t>Konica Minolta C258</t>
  </si>
  <si>
    <t>UTM Fortinet 80 Bundle</t>
  </si>
  <si>
    <t>Apple Imac MC015 v1</t>
  </si>
  <si>
    <t>Samsung SCX-4623FN</t>
  </si>
  <si>
    <t>Infomat I-Media OLI indoor v1</t>
  </si>
  <si>
    <t>Kserokopiarka TASKalfa 4052CI</t>
  </si>
  <si>
    <t>Urządzenie wielofunkcyjne MFP ECOSYS M5526 CDN</t>
  </si>
  <si>
    <t>Komputer Dell Optiplex 7010 SFF</t>
  </si>
  <si>
    <t xml:space="preserve">Komputer Dell Optiplex 7010 SFF </t>
  </si>
  <si>
    <t>Drukarka OKI B731dnW</t>
  </si>
  <si>
    <t>Dysk Twardy Seagate IRONWOLF 10TB</t>
  </si>
  <si>
    <t>Projektor XGIMI H1</t>
  </si>
  <si>
    <t>Dell Latitude E6430</t>
  </si>
  <si>
    <t>Karta sieciowa do zasilacza UPS EATON 9130 6000VA</t>
  </si>
  <si>
    <t>Zailacz UPS EATON 9130 6000VA</t>
  </si>
  <si>
    <t>Kamera IP HIKVISION DS-2CD2735FWD-IZS</t>
  </si>
  <si>
    <t>Switch DAHUA PFS3110-8P-96</t>
  </si>
  <si>
    <t>Kamera IP HIKVISION DS-2DE7232IW-AE</t>
  </si>
  <si>
    <t>Switch HP Aruba 2530 48G (J9775A)</t>
  </si>
  <si>
    <t>Kamera IP Vivotek IP816A-HP</t>
  </si>
  <si>
    <t>Komputer Dell Precision T5610</t>
  </si>
  <si>
    <t>Zacilacz UPS POWERWALKER</t>
  </si>
  <si>
    <t>Dell Optiplex 9020</t>
  </si>
  <si>
    <t>Dell Precision M4800</t>
  </si>
  <si>
    <t>Ekran Projekcyjny</t>
  </si>
  <si>
    <t>KVM Wave z okablowaniem</t>
  </si>
  <si>
    <t>Kserokopiarka Bizhub C258 z funkcją faksu</t>
  </si>
  <si>
    <t>Kserokopiarka Bizhub C258</t>
  </si>
  <si>
    <t>Doposażenie - czytnik kart zbliżeniowych</t>
  </si>
  <si>
    <t>Bizhub 4702P</t>
  </si>
  <si>
    <t>Zasilacz UPS</t>
  </si>
  <si>
    <t>mikrofony 28szt</t>
  </si>
  <si>
    <t>zestaw kamer</t>
  </si>
  <si>
    <t>jednostka obsługi mirofonów</t>
  </si>
  <si>
    <t xml:space="preserve">komputer do transmisji </t>
  </si>
  <si>
    <t>Drukarka kodów kreskowych</t>
  </si>
  <si>
    <t>Czytnik kodów kreskowych</t>
  </si>
  <si>
    <t>serwer</t>
  </si>
  <si>
    <t>przełacznik sieciowy</t>
  </si>
  <si>
    <t>przełacznik sieciowy 5szt</t>
  </si>
  <si>
    <t>firewall</t>
  </si>
  <si>
    <t>ups</t>
  </si>
  <si>
    <t>jednostka eusługi</t>
  </si>
  <si>
    <t>monitor 2 szt z terminalem</t>
  </si>
  <si>
    <t>TPLink TD-8816</t>
  </si>
  <si>
    <t xml:space="preserve">tablet 28szt </t>
  </si>
  <si>
    <t xml:space="preserve">Kamera zewnętrzna IP KENIK KG - 2040TVF (z OPPUiPR) </t>
  </si>
  <si>
    <t xml:space="preserve">SWITSCH DAHUA PFS3005-4P-58 (z OPPUiPR) </t>
  </si>
  <si>
    <t>Zestaw kina domowego LG</t>
  </si>
  <si>
    <t>07.12.2017 r.</t>
  </si>
  <si>
    <t>09.03.2019 r.</t>
  </si>
  <si>
    <t xml:space="preserve"> Wydział UMK</t>
  </si>
  <si>
    <t>Sensor (czujnik) jakości powietrza</t>
  </si>
  <si>
    <t xml:space="preserve">Kamera IP DAHUA </t>
  </si>
  <si>
    <t>Wydział OO</t>
  </si>
  <si>
    <t>lokalizacja</t>
  </si>
  <si>
    <t>Kamera monitoringu miejskiego iCAM=MobileHD Gold 20D LTE wraz z akcesoriami</t>
  </si>
  <si>
    <t>Kamera monitoringu miejskiego Planet ICA-H652</t>
  </si>
  <si>
    <t>ul. Dąbrowskiego na moście</t>
  </si>
  <si>
    <t>Kamera DAHUA IP PTZ z adapterem słupowym</t>
  </si>
  <si>
    <t>ul. Kr. Jadwigi – skwer przy fontannie</t>
  </si>
  <si>
    <t>Kamera DAHUA IP z akcesoriami + AP</t>
  </si>
  <si>
    <t>ul. Kajki przy parkingu</t>
  </si>
  <si>
    <t>Słup do kamery monitoringu miejskiego</t>
  </si>
  <si>
    <t>ul.Grunwaldzka/ Kościuszki/ Szeptyckiego</t>
  </si>
  <si>
    <t>inwestycja</t>
  </si>
  <si>
    <t>elementy inwestycji</t>
  </si>
  <si>
    <t>uwagi</t>
  </si>
  <si>
    <t>INWESTYCJE, KTÓRE BĘDĄ ODDANE DO UŻYTKU W 2019r.</t>
  </si>
  <si>
    <t>Układ komunikacjny na cmentarzu przy ul. Ostródzkiej</t>
  </si>
  <si>
    <t>PT 57/2019                             22-05-2019 r.</t>
  </si>
  <si>
    <t>U-VII/0038               7/77/773</t>
  </si>
  <si>
    <t>PT 58/2019                             22-05-2019 r.</t>
  </si>
  <si>
    <t>U-VII/0039                  7/77/773</t>
  </si>
  <si>
    <t>PT 59/2019                             22-05-2019 r.</t>
  </si>
  <si>
    <t>013/2019/597</t>
  </si>
  <si>
    <t>Kadłub OPTIMIST - 9 szt</t>
  </si>
  <si>
    <t>013/2019/598</t>
  </si>
  <si>
    <t>Kadłub OPTIMIST - 1 szt.</t>
  </si>
  <si>
    <t>013/2019/599</t>
  </si>
  <si>
    <t>Żagiel szkolny - 10 szt</t>
  </si>
  <si>
    <t>013/2019/600</t>
  </si>
  <si>
    <t>Miecz - płetwa - 10 szt.</t>
  </si>
  <si>
    <t>013/2019/601</t>
  </si>
  <si>
    <t>Wózek pod łodziowy - 10 szt.</t>
  </si>
  <si>
    <t>Żłobek Miejski w Iławie</t>
  </si>
  <si>
    <t>Iława ul. Obronców Westerplatte 5</t>
  </si>
  <si>
    <t>Przebudowa budynku na potrzeby żłobka wraz z wyposażeniem i placem zabaw</t>
  </si>
  <si>
    <t>wody śródlądowe i morskie</t>
  </si>
  <si>
    <r>
      <rPr>
        <b/>
        <sz val="10"/>
        <color indexed="8"/>
        <rFont val="Calibri"/>
        <family val="2"/>
      </rPr>
      <t>Kadłub łodzi szkoleniowej OMEGA</t>
    </r>
    <r>
      <rPr>
        <sz val="10"/>
        <color indexed="8"/>
        <rFont val="Calibri"/>
        <family val="2"/>
      </rPr>
      <t xml:space="preserve">                                                   dla ekologicznej mini przystani żeglarskiej w Iławie przy ul. Dąbrowskiego 11A</t>
    </r>
  </si>
  <si>
    <r>
      <t>Malwa 340</t>
    </r>
    <r>
      <rPr>
        <sz val="10"/>
        <color indexed="8"/>
        <rFont val="Calibri"/>
        <family val="2"/>
      </rPr>
      <t xml:space="preserve">/ </t>
    </r>
    <r>
      <rPr>
        <b/>
        <sz val="10"/>
        <color indexed="8"/>
        <rFont val="Calibri"/>
        <family val="2"/>
      </rPr>
      <t>D/ 3,40x1,40m/ 0,2 m</t>
    </r>
  </si>
  <si>
    <r>
      <rPr>
        <b/>
        <sz val="10"/>
        <color indexed="8"/>
        <rFont val="Calibri"/>
        <family val="2"/>
      </rPr>
      <t>Jednoosiowa przyczepa transportowa stalowa BREBDERUP typ BASIC 1800</t>
    </r>
    <r>
      <rPr>
        <sz val="10"/>
        <color indexed="8"/>
        <rFont val="Calibri"/>
        <family val="2"/>
      </rPr>
      <t xml:space="preserve">                                             dla ekologicznej mini przystani żeglarskiej w Iławie ul. Dąbrowskiego 11A</t>
    </r>
  </si>
  <si>
    <r>
      <rPr>
        <b/>
        <sz val="10"/>
        <color indexed="8"/>
        <rFont val="Calibri"/>
        <family val="2"/>
      </rPr>
      <t xml:space="preserve">Jednoosiowa przyczepa transportowa stalowa BREBDERUP typ BASIC 1800 </t>
    </r>
    <r>
      <rPr>
        <sz val="10"/>
        <color indexed="8"/>
        <rFont val="Calibri"/>
        <family val="2"/>
      </rPr>
      <t xml:space="preserve">                                            dla ekologicznej mini przystani żeglarskiej w Iławie ul. Dąbrowskiego 11A</t>
    </r>
  </si>
  <si>
    <r>
      <rPr>
        <b/>
        <sz val="10"/>
        <color indexed="8"/>
        <rFont val="Calibri"/>
        <family val="2"/>
      </rPr>
      <t>Łódź szkoleniowo-regatowa typu LASER</t>
    </r>
    <r>
      <rPr>
        <sz val="10"/>
        <color indexed="8"/>
        <rFont val="Calibri"/>
        <family val="2"/>
      </rPr>
      <t xml:space="preserve"> dla ekologicznej mini przystani żeglarskiej w Iławie ul.Dąbrowskiego 11A</t>
    </r>
  </si>
  <si>
    <t>PT 22/2019     06-03-2019 r.</t>
  </si>
  <si>
    <t>PT 64/2019     05-06-2019 r.</t>
  </si>
  <si>
    <t>PT 65/2019     05-06-2019 r.</t>
  </si>
  <si>
    <t>PT 66/2019     05-07-2019 r.</t>
  </si>
  <si>
    <t>PT 67/2019     05-07-2019 r.</t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</si>
  <si>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Łódź ratunkowa</t>
    </r>
    <r>
      <rPr>
        <sz val="10"/>
        <color indexed="8"/>
        <rFont val="Calibri"/>
        <family val="2"/>
      </rPr>
      <t xml:space="preserve"> – patrolowa HARPUN 550, Nr seryjny: 10</t>
    </r>
  </si>
  <si>
    <r>
      <rPr>
        <b/>
        <sz val="10"/>
        <color indexed="8"/>
        <rFont val="Calibri"/>
        <family val="2"/>
      </rPr>
      <t>Silnik: YAMAHA F115AETL</t>
    </r>
    <r>
      <rPr>
        <sz val="10"/>
        <color indexed="8"/>
        <rFont val="Calibri"/>
        <family val="2"/>
      </rPr>
      <t xml:space="preserve"> - Nr seryjny: 1092107, Moc: 115 KM</t>
    </r>
  </si>
  <si>
    <r>
      <rPr>
        <b/>
        <sz val="10"/>
        <color indexed="8"/>
        <rFont val="Calibri"/>
        <family val="2"/>
      </rPr>
      <t xml:space="preserve">Ponton RIB 450 </t>
    </r>
    <r>
      <rPr>
        <sz val="10"/>
        <color indexed="8"/>
        <rFont val="Calibri"/>
        <family val="2"/>
      </rPr>
      <t>- Nr seryjny: C 0045D03</t>
    </r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</si>
  <si>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Silnik zaburtowy EVINRUDE 40 E-TEC, </t>
    </r>
    <r>
      <rPr>
        <sz val="10"/>
        <color indexed="8"/>
        <rFont val="Calibri"/>
        <family val="2"/>
      </rPr>
      <t>Nr seryjny: 05473708, Moc: 40 KW</t>
    </r>
  </si>
  <si>
    <t xml:space="preserve">Łączna suma ubezpieczenia Iławskie Centrum Sportu, Turystyki i Rekreacji </t>
  </si>
  <si>
    <t>Ekomarina (szczegółowy wykaz zał. Nr 7A)</t>
  </si>
  <si>
    <t>nowa jednostka od stycznia 2020 r.</t>
  </si>
  <si>
    <t>Przedmiot szkody</t>
  </si>
  <si>
    <t>oc działalności</t>
  </si>
  <si>
    <t/>
  </si>
  <si>
    <t>all risk</t>
  </si>
  <si>
    <t>Rodzaj ryzyka</t>
  </si>
  <si>
    <r>
      <t>Szkodowość cześć I</t>
    </r>
    <r>
      <rPr>
        <u val="single"/>
        <sz val="11"/>
        <rFont val="Calibri"/>
        <family val="2"/>
      </rPr>
      <t xml:space="preserve"> (szkodowość na dzień 24.09.2019 r.)</t>
    </r>
  </si>
  <si>
    <r>
      <t xml:space="preserve">Szkodowość cześć II </t>
    </r>
    <r>
      <rPr>
        <u val="single"/>
        <sz val="11"/>
        <rFont val="Calibri"/>
        <family val="2"/>
      </rPr>
      <t>(szkodowość na dzień 24.09.2019 r.)</t>
    </r>
  </si>
  <si>
    <r>
      <t xml:space="preserve">Szkodowość cześć III </t>
    </r>
    <r>
      <rPr>
        <u val="single"/>
        <sz val="11"/>
        <rFont val="Calibri"/>
        <family val="2"/>
      </rPr>
      <t>(szkodowość na dzień 24.09.2019 r.)</t>
    </r>
  </si>
  <si>
    <t>casco</t>
  </si>
  <si>
    <t>zatonięcie  łodzi do asekuracji Halina</t>
  </si>
  <si>
    <t>szyba</t>
  </si>
  <si>
    <t>szyba w wiacie</t>
  </si>
  <si>
    <t>uszkodzenie</t>
  </si>
  <si>
    <t>uszkodzenie szyby</t>
  </si>
  <si>
    <t>szyba w wiacie przystankowej</t>
  </si>
  <si>
    <t>nieznany sprawca uszkodził słup oświtleniowy</t>
  </si>
  <si>
    <t>stłuczenie szyby w gablocie</t>
  </si>
  <si>
    <t>słup oświetlenia został zniszczony prawdopodobnie przez osobę kierującą pojazdem samochodowym</t>
  </si>
  <si>
    <t>zalania fontanny ściekami</t>
  </si>
  <si>
    <t>w wyniku obfitych opadów deszczu, gradu oraz silnego wiatru nastąpiło zalanie podłogi w Ratuszu Miejskim</t>
  </si>
  <si>
    <t>Szkoła Podstawowa nr 1 - na skutek ogromnych opadów deszczu nastąpiło zalanie pomieszczeń piwnicznych sali gimnastycznej wodą. Zalanie opadami wodnymi spowodowało silne zawilgocenie dolnych partii ścian oraz znajdującego się wyposażenia</t>
  </si>
  <si>
    <t>Iławskie Centrum Kultury - zalanie sprzętu nagłaśniającego wskutek silnych opadów deszczu</t>
  </si>
  <si>
    <t>dewastacja piłkochwytu</t>
  </si>
  <si>
    <t>dewastacja wyposażenia placu zabaw</t>
  </si>
  <si>
    <t xml:space="preserve">zniszczenie lampy reflektorowej </t>
  </si>
  <si>
    <t>stłuczenie szyby w Przedszkolu</t>
  </si>
  <si>
    <t>uszkodzenie pojazdu</t>
  </si>
  <si>
    <t xml:space="preserve">na skutek silnych podmuchów wiatru zostało uszkodzone pokrycie dachu na budynku magazynu </t>
  </si>
  <si>
    <t xml:space="preserve">zalanie pomieszczeń wskutek pękniecia wężyka przy spłuczcie w łazience </t>
  </si>
  <si>
    <t>zniszczenie 3 lamp spowodowane działaniem niezidentyfikowanej osoby</t>
  </si>
  <si>
    <t>uszkodzenie/ zniszczenie słupa oświetleniowego przez osobę kierującą prawdopodobnie pojazdem samochodowym</t>
  </si>
  <si>
    <t>najechanie rowerem na dziurę w asfalcie i złamanie kości kolana</t>
  </si>
  <si>
    <t xml:space="preserve">w wyniku przewrócenia się drzewa doszło do uszkodzenia pojazdu </t>
  </si>
  <si>
    <t>uszkodzenie szyba</t>
  </si>
  <si>
    <t>Zalenie pomieszczeń bud. Zadaszonej sceny Amfiteatru Miejskiego w wyniku uszkodzenia pompy w instalacji kanalizacji burzowej</t>
  </si>
  <si>
    <t xml:space="preserve">uszkodzenie szyb w aucie wskutek wykonywania prac szlifierką </t>
  </si>
  <si>
    <t>najechanie na tył poprzedzającego pojazdu</t>
  </si>
  <si>
    <t>uszkodzenie szyby czołowej przez kamień, który wypadł spod kół pojazdu jadącego z przodu</t>
  </si>
  <si>
    <t xml:space="preserve">kierujący pojazdem sprawcy nie zachował ostrożności podczas cofania na parkingu i uderzył w pojazd poszkodowany w wyniku czego doszło do jego uszkodzenia </t>
  </si>
  <si>
    <t>Rezerwy</t>
  </si>
  <si>
    <t>7 . Gmina Miejska iława</t>
  </si>
  <si>
    <t>Autobus spalinowy Solaris</t>
  </si>
  <si>
    <t>Autobus hybrydowy Solaris</t>
  </si>
  <si>
    <t>przewidywany początek okesu ubezpiecznia II kwartał 2020 r.  ( dwa roczne okresy ubezpieczenia )</t>
  </si>
  <si>
    <t>z nieznanych przyczyn doszło do zniszczenia rolety zewnętrznej oraz do poprzecinania siatki</t>
  </si>
  <si>
    <t>z sufitu odpadł tynki i doszło do uszkodzenia podłogi</t>
  </si>
  <si>
    <t>doszło do zapruszenia ognia przy ścianie zewnętrzenej budynku przez nieznanych sprawców w wyniku czego uszkodzeniu uległo okno</t>
  </si>
  <si>
    <t>roszczenie z OC działalności</t>
  </si>
  <si>
    <t>zalanie pomieszczeń wskutek pęknięcia wężyka przy spłuczcie w łazience w Przedszkolu</t>
  </si>
  <si>
    <t>k</t>
  </si>
  <si>
    <t>l</t>
  </si>
  <si>
    <r>
      <t xml:space="preserve">Użytkownik: Zakład Komunikacji Miejskiej Sp.  z o.o. w IławieGwarantowana </t>
    </r>
    <r>
      <rPr>
        <u val="single"/>
        <sz val="10"/>
        <rFont val="Calibri"/>
        <family val="2"/>
      </rPr>
      <t>Suma Ubezpieczenia (GSU) niezmienna przez cały okres ubezpiezenia pojazdu</t>
    </r>
  </si>
  <si>
    <r>
      <t xml:space="preserve">Budynek Centrum Turystyczno - Rekreacyjnego   (Brama roletowa)                                                            </t>
    </r>
    <r>
      <rPr>
        <sz val="11"/>
        <color indexed="8"/>
        <rFont val="Calibri"/>
        <family val="2"/>
      </rPr>
      <t>Iława ul. Biskupska 2</t>
    </r>
  </si>
  <si>
    <r>
      <t xml:space="preserve">Komnata Solna  w Budynku Centrum Turystyczno-Rekreacyjnym                                       </t>
    </r>
    <r>
      <rPr>
        <sz val="11"/>
        <color indexed="8"/>
        <rFont val="Calibri"/>
        <family val="2"/>
      </rPr>
      <t xml:space="preserve">  Iława, ul.Biskupska 2  </t>
    </r>
  </si>
  <si>
    <r>
      <t xml:space="preserve">Budynek Centrum Turystyczno - Rekreacyjnego </t>
    </r>
    <r>
      <rPr>
        <sz val="11"/>
        <color indexed="8"/>
        <rFont val="Calibri"/>
        <family val="2"/>
      </rPr>
      <t>Iława ul. Biskupska 2                               (zwiększenie wartości środka trwałego)</t>
    </r>
  </si>
  <si>
    <r>
      <t xml:space="preserve">Budynek Bazy Wioślarskiej </t>
    </r>
    <r>
      <rPr>
        <sz val="11"/>
        <color indexed="8"/>
        <rFont val="Calibri"/>
        <family val="2"/>
      </rPr>
      <t>-                                           Iława ul. Dąbrowskiego 11B</t>
    </r>
  </si>
  <si>
    <r>
      <t xml:space="preserve">Budynek A ekologicznej mini przystani żeglarskiej </t>
    </r>
    <r>
      <rPr>
        <sz val="11"/>
        <color indexed="8"/>
        <rFont val="Calibri"/>
        <family val="2"/>
      </rPr>
      <t>(Iława, ul. Dąbrowskiego 11A)</t>
    </r>
  </si>
  <si>
    <r>
      <t xml:space="preserve">Budynek B ekologicznej mini przystani żeglarskiej </t>
    </r>
    <r>
      <rPr>
        <sz val="11"/>
        <color indexed="8"/>
        <rFont val="Calibri"/>
        <family val="2"/>
      </rPr>
      <t>(Iława, ul. Dąbrowskiego 11A)</t>
    </r>
  </si>
  <si>
    <r>
      <t>Budynek usługowy wraz z zapleczem</t>
    </r>
    <r>
      <rPr>
        <sz val="11"/>
        <color indexed="8"/>
        <rFont val="Calibri"/>
        <family val="2"/>
      </rPr>
      <t xml:space="preserve">                                                            w Iławie przy ul. Kościuszki</t>
    </r>
    <r>
      <rPr>
        <b/>
        <sz val="11"/>
        <color indexed="8"/>
        <rFont val="Calibri"/>
        <family val="2"/>
      </rPr>
      <t xml:space="preserve"> - A2        </t>
    </r>
    <r>
      <rPr>
        <sz val="11"/>
        <color indexed="8"/>
        <rFont val="Calibri"/>
        <family val="2"/>
      </rPr>
      <t xml:space="preserve">                                                  - wykonane w ramach inwestycji "Zagospodarowanie turyatyczne brzegów rzeki Iławki i jez.Iławskiego"</t>
    </r>
  </si>
  <si>
    <t xml:space="preserve">RAZEM GRUPA  2 </t>
  </si>
  <si>
    <t>Skatepark Young Spot</t>
  </si>
  <si>
    <t>Piłkochwyt Young Spot</t>
  </si>
  <si>
    <t>Chodnik Young Spot</t>
  </si>
  <si>
    <t>Powierzchnia Young Spot</t>
  </si>
  <si>
    <t>Oświetlenie Young Spot</t>
  </si>
  <si>
    <t>Trampolina Young Spot</t>
  </si>
  <si>
    <t>Street work Young Spot</t>
  </si>
  <si>
    <t>Stadion sportowy  ul.Sienkiewicza</t>
  </si>
  <si>
    <t>Siedziska PCV                                                    stadion główny i korty tenisowe                                                            rok budowy 1996</t>
  </si>
  <si>
    <t>Pomost plażowy  ul.Plażowa</t>
  </si>
  <si>
    <t>Korty tenisowe ul.Sienkiewicza                            rok budowy 2002</t>
  </si>
  <si>
    <t>Płyta boiska bocznego                                            Stadionu Miejskiego                                                   rok budowy 2004/2005</t>
  </si>
  <si>
    <r>
      <t>Kort  tenisowy  - 2 szt o pow. 1270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, siedziska    z polipropylenu - 234 szt., umocnienie skarpy płytami prefabrykowanymi 800x800x70 mm - 130 m</t>
    </r>
    <r>
      <rPr>
        <vertAlign val="superscript"/>
        <sz val="11"/>
        <color indexed="8"/>
        <rFont val="Calibri"/>
        <family val="2"/>
      </rPr>
      <t>2</t>
    </r>
  </si>
  <si>
    <r>
      <t>Kabel zasilający YKY 25x4mm</t>
    </r>
    <r>
      <rPr>
        <vertAlign val="superscript"/>
        <sz val="11"/>
        <color indexed="8"/>
        <rFont val="Calibri"/>
        <family val="2"/>
      </rPr>
      <t xml:space="preserve">2  </t>
    </r>
    <r>
      <rPr>
        <sz val="11"/>
        <color indexed="8"/>
        <rFont val="Calibri"/>
        <family val="2"/>
      </rPr>
      <t>-125 mb, YKY 5x10 mm</t>
    </r>
    <r>
      <rPr>
        <vertAlign val="superscript"/>
        <sz val="11"/>
        <color indexed="8"/>
        <rFont val="Calibri"/>
        <family val="2"/>
      </rPr>
      <t xml:space="preserve">2  </t>
    </r>
    <r>
      <rPr>
        <sz val="11"/>
        <color indexed="8"/>
        <rFont val="Calibri"/>
        <family val="2"/>
      </rPr>
      <t>-133 mb</t>
    </r>
  </si>
  <si>
    <t>Miasteczko Ruchu Drogowego                  Iława ul. A.Szeptyckiego</t>
  </si>
  <si>
    <t>Boisko piłkarskie - budowa kompleksu sportowego "Moje Boisko ORLIK 2012" na Osiedlu Lubawskim w Iławie</t>
  </si>
  <si>
    <t>Boisko wielofunkcyjne - budowa kompleksu sportowego "Moje Boisko ORLIK 2012" na Osiedlu Lubawskim w Iławie</t>
  </si>
  <si>
    <t>Ogrodzenie i piłkochwyty - budowa kompleksu sportowego "Moje Boisko ORLIK 2012" na Osiedlu Lubawskim w Iławie</t>
  </si>
  <si>
    <t>Oświetlenie kompleksu - budowa kompleksu sportowego "Moje Boisko ORLIK 2012" na Osiedlu Lubawskim w Iławie</t>
  </si>
  <si>
    <t>Boisko piłkarskie - budowa kompleksu sportowego "Moje Boisko ORLIK 2012" na Osiedlu Lipowy Dwór w Iławie</t>
  </si>
  <si>
    <t>Boisko wielofunkcyjne - budowa kompleksu sportowego "Moje Boisko ORLIK 2012" na Osiedlu Lipowy Dwór w Iławie</t>
  </si>
  <si>
    <t>Ogrodzenie i piłkochwyty - budowa kompleksu sportowego "Moje Boisko ORLIK 2012" na Osiedlu Lipowy Dwór w Iławie</t>
  </si>
  <si>
    <t>Oświetlenie kompleksu - budowa kompleksu sportowego "Moje Boisko ORLIK 2012" na Osiedlu Lipowy Dwór w Iławie</t>
  </si>
  <si>
    <t>Boisko piłkarskie o nawierzchni z trawy sztucznej                                                                               Iława Stadion Miejski</t>
  </si>
  <si>
    <t>Mur oporowy                                                                 Iława Stadion Miejski ul. Sienkiewicza 1</t>
  </si>
  <si>
    <t>Chodnik                                                                                         Iława Stadion Miejski ul. Sienkiewicza 1</t>
  </si>
  <si>
    <t>Ogrodzenie boiska z nawierzchnią z trawy syntetycznej                                                             Iława Stadion Miejski ul. Sienkiewicza 1</t>
  </si>
  <si>
    <t>Przyłącza kanalizacji deszczowej, odwodnienie liniowe i drenaż boiska sportowego z nawierzchnią z trawy sztucznej Iława Stadion Miejski ul. Sienkiewicza 1</t>
  </si>
  <si>
    <t>Oświetlenie boiska sportowego                        Iława Stadion Miejski ul. Sienkiewicza 1</t>
  </si>
  <si>
    <t>Oświetlenie zewnętrzne                                       Baza Wioślarska ul. Dąbrowskiego 11B</t>
  </si>
  <si>
    <t>Parkingi i chodniki                                                 Baza Wioślarska ul. Dąbrowskiego 11B</t>
  </si>
  <si>
    <t>Wiata śmietnikowa                                                       Baza Wioślarska ul. Dąbrowskiego 11B</t>
  </si>
  <si>
    <t>Tor Wioślarski                                                            Jezioro "Jeziorak Duży"</t>
  </si>
  <si>
    <t>Slip                                                                                    Baza Wioślarska ul. Dąbrowskiego 11B</t>
  </si>
  <si>
    <t>Pomost pływający                                               Baza Wioślarska ul. Dąbrowskiego 11B</t>
  </si>
  <si>
    <t>Altana wolnostojąca o konstrukcji drewnianej na terenie ekologicznej mini przystani żeglarskiej ul. Dąbrowskiego 11A</t>
  </si>
  <si>
    <t>Wiata przy osi nr 5 - konstrukcja drewniana łącząca budynki A i B na terenie ekologicznej mini przystani żeglarskiej ul. Dąbrowskiego 11A</t>
  </si>
  <si>
    <t>Wiata między osiami 1 i 2 - konstrukcja drewniana na terenie ekologicznej mini przystani żeglarskiej ul. Dąbrowskiego 11A</t>
  </si>
  <si>
    <t>Wiata pod kolektory słoneczne - konstrukcja drewniana na terenie ekologicznej mini przystani żeglarskiej ul. Dąbrowskiego 11A</t>
  </si>
  <si>
    <t>Wieżyczka o konstrukcji drewnianej nad wejściem na pomost cumowniczy na terenie ekologicznej mini przystani żeglarskiej ul. Dąbrowskiego 11A</t>
  </si>
  <si>
    <t>Betonowe korytka ściekowe w ekologicznej mini przystani żeglarskiej                                               Iława ul. Dąbrowskiego 11A</t>
  </si>
  <si>
    <t xml:space="preserve">Hala namiotowa Sztucznego Lodowiska w Iławie przy ul. Biskupskiej </t>
  </si>
  <si>
    <t>Płyta betonowa  Lodowiska wraz z instalacją chłodniczą                                        w Iławie przy ul.Biskupskiej</t>
  </si>
  <si>
    <t>Droga dojazdowa rolby Sztuczne Lodowisko w Iławie przy ul. Biskupskiej</t>
  </si>
  <si>
    <t>Przyłącze elektroenergetyczne  Sztuczne Lodowisko w Iławie przy ul. Biskupskiej</t>
  </si>
  <si>
    <t>Sieć energetyczna oświetleniowa - stadion rok budowy 1996</t>
  </si>
  <si>
    <t>Sieć deszczowa przy Hali Sportowej                   ul. Niepodległości od strony amfiteatru  - rok budowy 2001</t>
  </si>
  <si>
    <t>Nawierzchnia przy Hali Sportowej od strony amfiteatru  ul.Niepodległości - rok budowy 2001</t>
  </si>
  <si>
    <t>Nawierzchnia przy kortach tenisowych - ul. Sienkiewicza                                                        rok budowy 2002</t>
  </si>
  <si>
    <t>Ogrodzenie z siatki na słupkach stal.oc. h 4 m dł.97 mb oraz h 1m, dł.38 mb, furtka -1 szt</t>
  </si>
  <si>
    <t>Droga dojazdowa do boiska sportowego z nawierzchnią z trawy syntetycznej Iława Stadion Miejski ul. Sienkiewicza 1</t>
  </si>
  <si>
    <t>Nawierzchnie utwardzone na terenie ekologicznej mini przystani żeglarskiej - Iława, ul. Dąbrowskiego 11A</t>
  </si>
  <si>
    <t>Pomost cumowniczy na terenie ekologicznej mini przystani żeglarskiej - Iława ul. Dąbrowskiego 11A</t>
  </si>
  <si>
    <t>Pomost gospodarczy przy ekologicznej mini przystani żeglarskiej - Iława ul. Dąbrowskiego 11A</t>
  </si>
  <si>
    <t xml:space="preserve">14-200 Iław, ul. Biskupska </t>
  </si>
  <si>
    <t xml:space="preserve">Ogrodzenie placu zabaw wykonane z paneli ogrodzeniowych - Wire Fence 2D      Plaża, ul.Kajki       </t>
  </si>
  <si>
    <t xml:space="preserve"> Tablica interaktywna Qomo QWB379PS</t>
  </si>
  <si>
    <t>Notebook Dell L5591 15,6cala FHD i7-8850H 8GB</t>
  </si>
  <si>
    <t>Rzutnik multimedialny vivitek DX281-ST z uchwytem</t>
  </si>
  <si>
    <t>Nagłośnienie lodowiska</t>
  </si>
  <si>
    <t>Monitoring Wizyjny lodowiska</t>
  </si>
  <si>
    <t>Monitoring wizyjny YOUNG SPOT</t>
  </si>
  <si>
    <t>Wykaz monitoringu/nagłośnienie</t>
  </si>
  <si>
    <t>1916-1922 / generalny remont 2007</t>
  </si>
  <si>
    <t>brak zadaszenia</t>
  </si>
  <si>
    <t>brak zakaszenia</t>
  </si>
  <si>
    <t>14-200 Iława,  ul. Niepodległości 3</t>
  </si>
  <si>
    <t>Rolety antywłamaniowe w drzwiach wejściowych, zamki patentowe w pomieszczeniach technicznych. Gaśnice według etatyzacji. System antywłamaniowy - SOLID SECURITY</t>
  </si>
  <si>
    <t>Komputer Dell Vostro – 3668MT</t>
  </si>
  <si>
    <t>Sp.Nagł.Crown Dci4/1250ND-szt.2/Crown Dci8/600+Dsi 8Mn + BSS BLU-100</t>
  </si>
  <si>
    <t>Winda Fantek T-105 Tower Lift</t>
  </si>
  <si>
    <t>Zestaw nagłośnieniowy Behringer Europort MPA40BT szt.-2</t>
  </si>
  <si>
    <t>Wzmacniacz basowy Kruger MB 150s</t>
  </si>
  <si>
    <t>Mikser cyfrowy Behringer</t>
  </si>
  <si>
    <t>Oświetlenie sceniczne Evolights Vintage szt.8</t>
  </si>
  <si>
    <t>przeciwpożarowe wyłączniki prądu. Podwójne drzwi wyjściowe, karty w suterenie, alarm w pracowni komputerowej, gaśnice</t>
  </si>
  <si>
    <t xml:space="preserve">14-200 Iława ul.Jagiellończyka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</si>
  <si>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Monitor 22" ACER K222HQLCBID </t>
  </si>
  <si>
    <t xml:space="preserve">Czytnik kodów VOYAGER MS9520 </t>
  </si>
  <si>
    <t>Drukarka EPSON LI 300</t>
  </si>
  <si>
    <t>Urządzenie wielofunkcyjne CANON PIXMA MG5 750</t>
  </si>
  <si>
    <t>Monitor 27" SAMSUNG LC27F396FHUXEN</t>
  </si>
  <si>
    <t>Laminator metalowy 330T</t>
  </si>
  <si>
    <t xml:space="preserve">Komputer Tracer CPU INTEL CORE I 3 </t>
  </si>
  <si>
    <t>Niszczarka Fellowes 60Cs 2szt.</t>
  </si>
  <si>
    <t>Skaner Plustek Opticlim1180</t>
  </si>
  <si>
    <t>Stacja robocza Tracer</t>
  </si>
  <si>
    <t>Drukarka Canon Pixma</t>
  </si>
  <si>
    <t xml:space="preserve">Drukarka Canon Pixma </t>
  </si>
  <si>
    <t>Kolumna głośnikowa EUROLIVE B108D</t>
  </si>
  <si>
    <t>Mixer BehringerXENYX Q802USB</t>
  </si>
  <si>
    <t>Mikrofony AKG WMS40 MINI 2 szt.</t>
  </si>
  <si>
    <r>
      <t xml:space="preserve">Kosiarka  ROTOMEC CYCLONE - </t>
    </r>
    <r>
      <rPr>
        <b/>
        <sz val="11"/>
        <color indexed="8"/>
        <rFont val="Calibri"/>
        <family val="2"/>
      </rPr>
      <t xml:space="preserve">Grupa V     </t>
    </r>
    <r>
      <rPr>
        <sz val="11"/>
        <color indexed="8"/>
        <rFont val="Calibri"/>
        <family val="2"/>
      </rPr>
      <t xml:space="preserve">                    </t>
    </r>
  </si>
  <si>
    <r>
      <t>Traktor - kosiarka samojezdna Husqvarna -</t>
    </r>
    <r>
      <rPr>
        <b/>
        <sz val="11"/>
        <color indexed="8"/>
        <rFont val="Calibri"/>
        <family val="2"/>
      </rPr>
      <t xml:space="preserve"> Grupa VII</t>
    </r>
  </si>
  <si>
    <r>
      <t>Maszyna do konserwacji lodu Sztuczne Lodowisko w Iławie przy ul.Biskupskiej -</t>
    </r>
    <r>
      <rPr>
        <b/>
        <sz val="11"/>
        <color indexed="8"/>
        <rFont val="Calibri"/>
        <family val="2"/>
      </rPr>
      <t xml:space="preserve"> Grupa VII</t>
    </r>
    <r>
      <rPr>
        <sz val="11"/>
        <color indexed="8"/>
        <rFont val="Calibri"/>
        <family val="2"/>
      </rPr>
      <t>I</t>
    </r>
  </si>
  <si>
    <t>DRUKARKA XEROX C400DN VERSALINK</t>
  </si>
  <si>
    <t>NISZCZARKA OPUS 2000CA</t>
  </si>
  <si>
    <t>SERWER DELL T4401X XEON SILVER 4110</t>
  </si>
  <si>
    <t>KOMPUTER DELL VOSTRO 3670</t>
  </si>
  <si>
    <t>Tablica interaktywna szt. 1</t>
  </si>
  <si>
    <t>Mikser PM 1122 szt. 2</t>
  </si>
  <si>
    <t>Odtwarzacz DVD szt. 1</t>
  </si>
  <si>
    <t>Głośnik naścienny szt. 2</t>
  </si>
  <si>
    <t>Głośniki naścienne tubowe szt. 7</t>
  </si>
  <si>
    <t>Monitor LCD szt. 2</t>
  </si>
  <si>
    <t>Kamera zewnętrzna szt. 8</t>
  </si>
  <si>
    <t>Kamera wewnętrzna kopułowa szt. 3</t>
  </si>
  <si>
    <t>Projektor BENQ szt 4</t>
  </si>
  <si>
    <t>Tablica multimedialna Kpl. 1</t>
  </si>
  <si>
    <t>Notebook Lenovo szt. 1</t>
  </si>
  <si>
    <t>Notebook DELL Vostro szt. 2</t>
  </si>
  <si>
    <t>Notebook DELL  szt. 5</t>
  </si>
  <si>
    <t>stropodach żelbetowy</t>
  </si>
  <si>
    <t>gaśnice - 18 szt hydranty - szt 10</t>
  </si>
  <si>
    <t>przebudowa 1980 r., rozpoczęcie termomodernizacji - 2018 r zakończenie termomodernizacji - sierpień 2019</t>
  </si>
  <si>
    <t>Aparat fotograficzny</t>
  </si>
  <si>
    <t>Notebook Asus</t>
  </si>
  <si>
    <t>Notebook Lenovo</t>
  </si>
  <si>
    <t xml:space="preserve">Laptop Asus </t>
  </si>
  <si>
    <t>Notebook Dell Vostro</t>
  </si>
  <si>
    <t>Notebook Dell</t>
  </si>
  <si>
    <t>Photon robot edu</t>
  </si>
  <si>
    <t>Tablet Lenovo</t>
  </si>
  <si>
    <t>Notebook Dell ssd</t>
  </si>
  <si>
    <t>Centrala telefoniczna</t>
  </si>
  <si>
    <t>monitor interaktywny z komuterem</t>
  </si>
  <si>
    <t>Rok budowy -1966 modernizacja - 1998</t>
  </si>
  <si>
    <t>Kraty na niskim parterze w pomieszczeniach szatni, w sali gimnastycznej oraz szatniach w-f (siatki metalowe).Okratowane okna na parterze w pomieszczeniach 007, gabinecie z-cy dyrektorai zapleczu przyrody.Drzwi wejściowe podwójne z 3 zamkami występują w ilości 5 szt, oraz z 1 zamkiem1 sztuka. Obiekt szkoły wyposażony w sprzęt gaśniczy , rozmieszczony w budynku gaśnice 6 kg - proszkowe; instalacja hydrantowa - 2 punkty na każdej kondygnacji, tj.- niski parter, Ip., IIp. oraz 1 punkt na IIIp.; monitoring 4 kamery zewnętrzne ( w tym 2 szt. od strony ulicy, 2 szt. od strony boiska) - 8 kamer rozmieszczonych w obiekcie, 1 szt. - kamera miejska( zewnętrzna - narożnik sali gimnastycznej)</t>
  </si>
  <si>
    <t xml:space="preserve">Komputer stacjonarny DELL VOSTRO </t>
  </si>
  <si>
    <t>Komputer DELL  3568/128GB</t>
  </si>
  <si>
    <t>Komputer DELL  3578/128GB</t>
  </si>
  <si>
    <t>Drukarka laserowa HP LaserJet Pro M274n MFP</t>
  </si>
  <si>
    <t>Urządzenie wielofunkc. HP2135</t>
  </si>
  <si>
    <t>Urządzenie wielofunk. HP Color  LaserJet PRO M277 N</t>
  </si>
  <si>
    <t>Urządzenie wielofunk. HP Color  LaserJet PRO M180n 3w1</t>
  </si>
  <si>
    <t>1974, termomodernizacja w 2018 r.</t>
  </si>
  <si>
    <t>gaśnice proszkowe-13szt, śniegowa-1szt, hydranty w budynku-10 szt, czujnik gazu w kuchni, kraty w oknach piwnicy i przyziemia,kraty-wejście do szatni, wejścia z parteru na wyższe piętra, żaluzje antywłamaniowe w oknie sekretariatu i oknie gabinetu dyrektora, monitoring, dozór pracowniczy w godzinach pracy</t>
  </si>
  <si>
    <t>Projektor Benq</t>
  </si>
  <si>
    <t>Projektor Acer</t>
  </si>
  <si>
    <t>Router TP-Link</t>
  </si>
  <si>
    <t>Drukarka laserowa HP</t>
  </si>
  <si>
    <t>Urządzenie wielofunkcyjne HP</t>
  </si>
  <si>
    <t>Urządzenie wielofunkcyjne Epson</t>
  </si>
  <si>
    <t>Switch D-Link</t>
  </si>
  <si>
    <t>Drukarka Epson</t>
  </si>
  <si>
    <t>Komputer stacjonarny-2 szt HP</t>
  </si>
  <si>
    <t>Kopiarka Taskalfa</t>
  </si>
  <si>
    <t>Komputer przenośny - 3 szt. HP</t>
  </si>
  <si>
    <t>Komputer przenośny DELL</t>
  </si>
  <si>
    <t>Komputer przenośny HP</t>
  </si>
  <si>
    <t>Komputer przenośny - 2 szt. Lenowo</t>
  </si>
  <si>
    <t>Komputer przenośny - 2 szt. HP</t>
  </si>
  <si>
    <t>Robot Mekeblock</t>
  </si>
  <si>
    <t>Pianino cyfrowe KAWAI</t>
  </si>
  <si>
    <t xml:space="preserve">Budynek szkolny </t>
  </si>
  <si>
    <t>prefabrykowany- płyty korytkowe pokrycie -papa termozgrzewalna</t>
  </si>
  <si>
    <t>Zaplecze kontenerowe</t>
  </si>
  <si>
    <t>Projektor BENQ MW533 - szt.2</t>
  </si>
  <si>
    <t>08/2018</t>
  </si>
  <si>
    <t>RTV Radioodtwarzacz BLAYPUNKT BB30BT - szt. 4</t>
  </si>
  <si>
    <t>Monitor Samsung 65 cali QB65H-TR-szt. 2</t>
  </si>
  <si>
    <t>09/2018</t>
  </si>
  <si>
    <t>Rejestrator BCS-XVR5116H</t>
  </si>
  <si>
    <t>10/2018</t>
  </si>
  <si>
    <t>LDH-16R-PRO zabezpieczenie przeciwprzep. do monitor.</t>
  </si>
  <si>
    <t>Niszczarka OPUS TS2215CD</t>
  </si>
  <si>
    <t>Monitor BenQ GL2760HE</t>
  </si>
  <si>
    <t>NOTEBOOK DELL LATITUDE E6430S -szt. 2</t>
  </si>
  <si>
    <t xml:space="preserve">Budynek Przedszkola Miejskiego nr 2 w Iławie </t>
  </si>
  <si>
    <t>meditower</t>
  </si>
  <si>
    <t>nagrywarka LG</t>
  </si>
  <si>
    <t>naped DVD LG</t>
  </si>
  <si>
    <t>monitir LCD Samsung</t>
  </si>
  <si>
    <t>aparat fotogr. Canon</t>
  </si>
  <si>
    <t>karta pamięci</t>
  </si>
  <si>
    <t>nagrywarka DVD</t>
  </si>
  <si>
    <t>Radiomagnetofon fhilips</t>
  </si>
  <si>
    <t>zestaw komputerowy Intel</t>
  </si>
  <si>
    <t xml:space="preserve">radioodtwarzacz </t>
  </si>
  <si>
    <t>pendrive</t>
  </si>
  <si>
    <t>telewizir FHILIPS</t>
  </si>
  <si>
    <t>HP urządzenie wielofunkcyjne</t>
  </si>
  <si>
    <t>niszczarka rexel</t>
  </si>
  <si>
    <t>aparat cyfrowy</t>
  </si>
  <si>
    <t xml:space="preserve">komputer przenośny </t>
  </si>
  <si>
    <t>notebook DELL VOSTRO</t>
  </si>
  <si>
    <t>notebook LENOVO 100-15 IBT</t>
  </si>
  <si>
    <t xml:space="preserve">notebook </t>
  </si>
  <si>
    <t xml:space="preserve">radioodtwarzacz Philips </t>
  </si>
  <si>
    <t>radioodtwarzacz Philips Az 780</t>
  </si>
  <si>
    <t>radioodtwarzacz blaupunkt szt 3</t>
  </si>
  <si>
    <t>radio Manta szt.3</t>
  </si>
  <si>
    <t xml:space="preserve">zestaw komputerowy lenovo z systemem operacyjnym szt .2 </t>
  </si>
  <si>
    <t>gaśniece - 8 szt., hydranty - 5 szt., system p-poż, czujniki dymu, monitoring zewnętrzny, system alarmowy, kraty na okach piwnice</t>
  </si>
  <si>
    <t>Urządzenie wielofunkcyjne color</t>
  </si>
  <si>
    <t>Komputer Pentium</t>
  </si>
  <si>
    <t xml:space="preserve">Budynek przedszkola </t>
  </si>
  <si>
    <t>**</t>
  </si>
  <si>
    <t xml:space="preserve">Pomoce z projektu dofinansowanego z UE </t>
  </si>
  <si>
    <r>
      <t>Przedszkole Miejskie Nr4 w Iławie</t>
    </r>
    <r>
      <rPr>
        <b/>
        <sz val="11"/>
        <rFont val="Calibri"/>
        <family val="2"/>
      </rPr>
      <t xml:space="preserve"> **</t>
    </r>
  </si>
  <si>
    <r>
      <t>Iławskie Centrum Sportu, Turystyki i Rekereacji</t>
    </r>
    <r>
      <rPr>
        <b/>
        <sz val="11"/>
        <rFont val="Calibri"/>
        <family val="2"/>
      </rPr>
      <t>*</t>
    </r>
  </si>
  <si>
    <t>Iława, ul. Andersa 8a</t>
  </si>
  <si>
    <t>Ogrodzenie panelowe</t>
  </si>
  <si>
    <t>Urządzenie wielofunkcyjneHPJD</t>
  </si>
  <si>
    <t>Notebock</t>
  </si>
  <si>
    <t>Radiomagnetofon Blaupunkt</t>
  </si>
  <si>
    <t>Odkurzacz Zelmer Jupiter ZVC 427 AP</t>
  </si>
  <si>
    <t>czujniki dymu i urządzenia alarmowe oraz informacja gdzie przekazywany jest sygnał alarmowy (lokalnie na terenie obiektu, na policję, do agencji ochrony itp.), 8 szt. proszkowych gaśnic, 12 szt. hydrantów</t>
  </si>
  <si>
    <t>Monitor LG14 LCD L1 752</t>
  </si>
  <si>
    <t>Kserokopiarka MP 200</t>
  </si>
  <si>
    <t>Wieża Szarp CD PMX</t>
  </si>
  <si>
    <t>Monitor LCD 17 NEC Accusync</t>
  </si>
  <si>
    <t>Komputer OMOL 1520 - 3 szt.</t>
  </si>
  <si>
    <t>Radiomagnetofon CD Sony</t>
  </si>
  <si>
    <t>Wieża Samsung</t>
  </si>
  <si>
    <t>Komputer stacjonarny Core 1-6100</t>
  </si>
  <si>
    <t>Drukarka Laserowa</t>
  </si>
  <si>
    <t>Komputer Celeron D 347</t>
  </si>
  <si>
    <t>Monitor LG 17 LCD</t>
  </si>
  <si>
    <t>z urzędu</t>
  </si>
  <si>
    <t>Socjalno-biurowy</t>
  </si>
  <si>
    <t>Hala krat</t>
  </si>
  <si>
    <t>Hala pomp</t>
  </si>
  <si>
    <t>Magazyn odpadów niebezpiecznych</t>
  </si>
  <si>
    <t>Garaż 3-stanow. na samochody ciężarowe</t>
  </si>
  <si>
    <t>Garaż 4-stanow. na samochody osobowe</t>
  </si>
  <si>
    <t>Wiata parkingowa</t>
  </si>
  <si>
    <t>Magazyn materiałów łatwopalnych</t>
  </si>
  <si>
    <t>Kotłownia</t>
  </si>
  <si>
    <t>Administracyjno-warsztatowy</t>
  </si>
  <si>
    <t>Biurowo-gospodarczy-wiata</t>
  </si>
  <si>
    <t>Budynek technologiczny-dyspozytornia, wymiennikownia</t>
  </si>
  <si>
    <t>Stacja dmuchaw</t>
  </si>
  <si>
    <t>Powłokowy zbiornik biogazu</t>
  </si>
  <si>
    <t>Suszarnia osadów-hala 1</t>
  </si>
  <si>
    <t>Suszarnia osadów-hala 2</t>
  </si>
  <si>
    <t>Wiata na agregat kogeneracyjny</t>
  </si>
  <si>
    <t>Wiata na agregat kogeneracyjny II</t>
  </si>
  <si>
    <t>Biurowo-socjalno-warsztatowy</t>
  </si>
  <si>
    <t>Magazyn</t>
  </si>
  <si>
    <t>Budynek gospodarczy</t>
  </si>
  <si>
    <t>Garaż 3-stanowiskowy</t>
  </si>
  <si>
    <t>Garaż 5-stanowiskowy</t>
  </si>
  <si>
    <t>Wieża ciśnień</t>
  </si>
  <si>
    <t xml:space="preserve">Pompownia </t>
  </si>
  <si>
    <t>gonty na drewnie</t>
  </si>
  <si>
    <t>ul. Mickiewicza</t>
  </si>
  <si>
    <t>ul. 1-go Maja</t>
  </si>
  <si>
    <t>stal</t>
  </si>
  <si>
    <t>powłóka PVC</t>
  </si>
  <si>
    <t>stal/poliwęglan</t>
  </si>
  <si>
    <t>bloczek wap.-piask.</t>
  </si>
  <si>
    <t>ul. Jana Pawła II 9</t>
  </si>
  <si>
    <t>Wodna 2</t>
  </si>
  <si>
    <t>całodobowy dozór pracowniczy, teren ogrodzony i oświetlony</t>
  </si>
  <si>
    <t>całodobowy dozór pracowniczy, teren ogrodzony i oświetlony, alarm</t>
  </si>
  <si>
    <t>całodobowy dozór pracowniczy, teren ogrodzony i oświetlony, monitoring</t>
  </si>
  <si>
    <t>całodobowy dozór pracowniczy, teren ogrodzony i oświetlony, monitoring wewnętrzny</t>
  </si>
  <si>
    <t>Zestaw komputerowy MINI ITX -serwer</t>
  </si>
  <si>
    <t>Komputer -serwer archiwum cyfrowego</t>
  </si>
  <si>
    <t>Komputer - serwer dział techniczny</t>
  </si>
  <si>
    <t>Skaner HD Ultra Contex</t>
  </si>
  <si>
    <t>Kopiarka Konica Minolta</t>
  </si>
  <si>
    <t>Kopiarka Canon</t>
  </si>
  <si>
    <t>Centrala telefoniczna Proxima</t>
  </si>
  <si>
    <t>Notebook-serwisowy</t>
  </si>
  <si>
    <t>Notebook-z-ca kier. Oczyszczalni</t>
  </si>
  <si>
    <t>Notebook-spec. BHP</t>
  </si>
  <si>
    <t>Notebook-spec. ds. gosp. Odpadami</t>
  </si>
  <si>
    <t>Notebook-z-ca kier. DT</t>
  </si>
  <si>
    <t>Laptop DELL</t>
  </si>
  <si>
    <t>Laptop księgowość</t>
  </si>
  <si>
    <t>Projektor Epson</t>
  </si>
  <si>
    <t>Laptop Acer</t>
  </si>
  <si>
    <t>14-200 Iława, ul. Niepodległości 13A</t>
  </si>
  <si>
    <t xml:space="preserve">nazwa środka trawałego </t>
  </si>
  <si>
    <t>Gablota wolnostojąca ul. Ostródzka przy Cmentarzu</t>
  </si>
  <si>
    <t>OSP</t>
  </si>
  <si>
    <t>Budynek Centrum Aktywności Lokalnej (wraz z instalacjami technicznymi zewnetrznymi i wewnętrznymi, przyłączami)</t>
  </si>
  <si>
    <t>ul. Wiejska 2D</t>
  </si>
  <si>
    <t>Budowle - grupa II</t>
  </si>
  <si>
    <t>EKOMARINA - ICSTiR</t>
  </si>
  <si>
    <t>Monitoring (zestaw)</t>
  </si>
  <si>
    <t>2011-2018</t>
  </si>
  <si>
    <t xml:space="preserve">Nawierzchnia placu zabaw  - warstwa bazowa i użytkowa TETRAPUR  PZ                                 Plaża, ul.Kajki       </t>
  </si>
  <si>
    <t>Lokalizator ognia - kamera termowizyjna</t>
  </si>
  <si>
    <t>sprzęt który oddany będzie do użytku w 2020 r.</t>
  </si>
  <si>
    <t>Laptop</t>
  </si>
  <si>
    <t>środki obrotowe na I ryzyko</t>
  </si>
  <si>
    <t>Zbiory biblioteczne na I ryzyko</t>
  </si>
  <si>
    <t>Iławskie Centrum Sportu Turystyki i Rekereacji</t>
  </si>
  <si>
    <t>Razem monitoring</t>
  </si>
  <si>
    <t xml:space="preserve"> Ekomarina </t>
  </si>
  <si>
    <t>16.11.2022</t>
  </si>
  <si>
    <t>17.11.2020</t>
  </si>
  <si>
    <t>Pojazd wykorzystywany do nauki jazdy</t>
  </si>
  <si>
    <t>skuter</t>
  </si>
  <si>
    <t>NO2296</t>
  </si>
  <si>
    <t>LFGH3000071005964</t>
  </si>
  <si>
    <t>ROMET</t>
  </si>
  <si>
    <t xml:space="preserve">Skuter </t>
  </si>
  <si>
    <t>NO2297</t>
  </si>
  <si>
    <t>LFGH3000071008859</t>
  </si>
  <si>
    <t xml:space="preserve">motorower </t>
  </si>
  <si>
    <t>NILN494</t>
  </si>
  <si>
    <t>D4HMA50S2L029068</t>
  </si>
  <si>
    <t>ANCUR  HNA50</t>
  </si>
  <si>
    <t xml:space="preserve">Motorower </t>
  </si>
  <si>
    <t>6. Szkoła Podstawowa  Nr  1 im. Mikołaja Kopernika w Iławie</t>
  </si>
  <si>
    <t>01.12.2022</t>
  </si>
  <si>
    <t>02.12.2020</t>
  </si>
  <si>
    <t>19.09.2020</t>
  </si>
  <si>
    <t>beczkowóz</t>
  </si>
  <si>
    <t>NIL 19VU</t>
  </si>
  <si>
    <t>MEPO81843</t>
  </si>
  <si>
    <t>F527</t>
  </si>
  <si>
    <t>Meprozet</t>
  </si>
  <si>
    <t>26.</t>
  </si>
  <si>
    <t>15.12.2022</t>
  </si>
  <si>
    <t>16.12.2020</t>
  </si>
  <si>
    <t xml:space="preserve">samochód specjalny do ciśnieniowego czyszczenia kanalizacji  z odzyskiem wody - na podwoziu Man TGS 26.400 6X4 zabudowane urządzenie do ciśnieniowego czyszczenia kanalizacji typ KAISER ECO 3.0: SN 100462 </t>
  </si>
  <si>
    <t>bez VAT</t>
  </si>
  <si>
    <t>immobilizer, centralny zamek sterowany pilotem z kluczyka</t>
  </si>
  <si>
    <t>06.01.2020</t>
  </si>
  <si>
    <t>25.11.2015</t>
  </si>
  <si>
    <t>specjalny</t>
  </si>
  <si>
    <t>NIL36200</t>
  </si>
  <si>
    <t>WMA26SZZ6GP068635</t>
  </si>
  <si>
    <t>TGS 26.400 6x4</t>
  </si>
  <si>
    <t>MAN</t>
  </si>
  <si>
    <t>25.</t>
  </si>
  <si>
    <t>11.01.2022</t>
  </si>
  <si>
    <t>12.01.2020</t>
  </si>
  <si>
    <t>28.08.2020</t>
  </si>
  <si>
    <t>NIL36309</t>
  </si>
  <si>
    <t>WDB9066331S529109</t>
  </si>
  <si>
    <t>Sprinter</t>
  </si>
  <si>
    <t>Mercedes-Benz</t>
  </si>
  <si>
    <t>24.</t>
  </si>
  <si>
    <t>31.12.2021</t>
  </si>
  <si>
    <t>01.01.2020</t>
  </si>
  <si>
    <t>30.10.2020</t>
  </si>
  <si>
    <t>przyczepa</t>
  </si>
  <si>
    <t>NIL P668</t>
  </si>
  <si>
    <t>dłużycowa</t>
  </si>
  <si>
    <t>Przyczepa</t>
  </si>
  <si>
    <t>23.</t>
  </si>
  <si>
    <t>30.06.2020</t>
  </si>
  <si>
    <t>OLY 2107</t>
  </si>
  <si>
    <t>Autosan</t>
  </si>
  <si>
    <t>22.</t>
  </si>
  <si>
    <t>przyczepa beczka</t>
  </si>
  <si>
    <t>NIL P590</t>
  </si>
  <si>
    <t>SWNB75000V0002814</t>
  </si>
  <si>
    <t>wuko</t>
  </si>
  <si>
    <t>Niewiadów</t>
  </si>
  <si>
    <t>21.</t>
  </si>
  <si>
    <t>OLY 6641</t>
  </si>
  <si>
    <t>SWNB7500010011999</t>
  </si>
  <si>
    <t>20.</t>
  </si>
  <si>
    <t>16.08.2022</t>
  </si>
  <si>
    <t>17.08.2020</t>
  </si>
  <si>
    <t>NIL Y894</t>
  </si>
  <si>
    <t>SUL060B0040002602</t>
  </si>
  <si>
    <t>W6001204</t>
  </si>
  <si>
    <t>Wiola</t>
  </si>
  <si>
    <t>19.</t>
  </si>
  <si>
    <t>29.01.2022</t>
  </si>
  <si>
    <t>30.01.2020</t>
  </si>
  <si>
    <t xml:space="preserve"> bez  VAT </t>
  </si>
  <si>
    <t>2 osoby/505 kg</t>
  </si>
  <si>
    <t>Ciężarowy</t>
  </si>
  <si>
    <t>NIL 54WA</t>
  </si>
  <si>
    <t>ZFA16900000506646</t>
  </si>
  <si>
    <t>Panda  Van</t>
  </si>
  <si>
    <t>Fiat</t>
  </si>
  <si>
    <t>18.</t>
  </si>
  <si>
    <t>2 osoby/5500 kg</t>
  </si>
  <si>
    <t>16.09.2020</t>
  </si>
  <si>
    <t>Ciężarowy Wywrotka</t>
  </si>
  <si>
    <t>ONT4058</t>
  </si>
  <si>
    <t>FSC STAR-200</t>
  </si>
  <si>
    <t>17.</t>
  </si>
  <si>
    <t>Rolniczy</t>
  </si>
  <si>
    <t>OLH 9518</t>
  </si>
  <si>
    <t>Ciągnik Rolniczy</t>
  </si>
  <si>
    <t>Ursus</t>
  </si>
  <si>
    <t>16.</t>
  </si>
  <si>
    <t>05.08.2022</t>
  </si>
  <si>
    <t>06.08.2020</t>
  </si>
  <si>
    <t>2 osoby/14775 kg</t>
  </si>
  <si>
    <t>26.08.2020</t>
  </si>
  <si>
    <t>NIL 15PL</t>
  </si>
  <si>
    <t>XLRAT85MC7E762334</t>
  </si>
  <si>
    <t>CF6X4/ZWR</t>
  </si>
  <si>
    <t>DAF</t>
  </si>
  <si>
    <t>15.</t>
  </si>
  <si>
    <t>09.08.2022</t>
  </si>
  <si>
    <t>10.08.2020</t>
  </si>
  <si>
    <t>3 osoby/9850 kg</t>
  </si>
  <si>
    <t>10.01.2020</t>
  </si>
  <si>
    <t>Beczkowóz</t>
  </si>
  <si>
    <t>NIL 02616</t>
  </si>
  <si>
    <t>VF622ACB000002727</t>
  </si>
  <si>
    <t>Premium
Asenizacyjny</t>
  </si>
  <si>
    <t>Renault</t>
  </si>
  <si>
    <t>15.08.2022</t>
  </si>
  <si>
    <t>16.08.2020</t>
  </si>
  <si>
    <t>BRAK</t>
  </si>
  <si>
    <t>3 osoby/12000 kg</t>
  </si>
  <si>
    <t>12.12.2019</t>
  </si>
  <si>
    <t>NIL28563</t>
  </si>
  <si>
    <t>SUS1142CFY0015219</t>
  </si>
  <si>
    <t>Asenizacyjny</t>
  </si>
  <si>
    <t>Star  1142 CF</t>
  </si>
  <si>
    <t>OLH8035</t>
  </si>
  <si>
    <t>Ciągnik rolniczy</t>
  </si>
  <si>
    <t>18.09.2022</t>
  </si>
  <si>
    <t>19.09.2017</t>
  </si>
  <si>
    <t>przyczepa ciężarowa rolnicza przewóz wody</t>
  </si>
  <si>
    <t>NIL44591</t>
  </si>
  <si>
    <t>MEP173825005</t>
  </si>
  <si>
    <t>T-527/4</t>
  </si>
  <si>
    <t>MEPROZET</t>
  </si>
  <si>
    <t>5 osób/875 kg</t>
  </si>
  <si>
    <t>15.10.2019</t>
  </si>
  <si>
    <t>Ciężarowo-osobowy</t>
  </si>
  <si>
    <t>OLV1587</t>
  </si>
  <si>
    <t>SUPB16CEJVN060716</t>
  </si>
  <si>
    <t>Truck</t>
  </si>
  <si>
    <t>Polonez</t>
  </si>
  <si>
    <t>04.04.2022</t>
  </si>
  <si>
    <t>05.04.2020</t>
  </si>
  <si>
    <t>Gwarantowana Suma Ubezpieczenia (GSU) niezmienna przez cały okres ubezpieczenia pojazdu</t>
  </si>
  <si>
    <t>z VAT</t>
  </si>
  <si>
    <t>immobiliser, centralny zamek</t>
  </si>
  <si>
    <t>05.04.2021</t>
  </si>
  <si>
    <t>osobowy</t>
  </si>
  <si>
    <t>NIL38277</t>
  </si>
  <si>
    <t>TMBJJ75L3G6044899</t>
  </si>
  <si>
    <t>Yeti</t>
  </si>
  <si>
    <t>Skoda</t>
  </si>
  <si>
    <t>17.11.2022</t>
  </si>
  <si>
    <t>18.11.2020</t>
  </si>
  <si>
    <t>2 osób/943 kg</t>
  </si>
  <si>
    <t>18.11.2019</t>
  </si>
  <si>
    <t>ciezarowy</t>
  </si>
  <si>
    <t>NIL 24507</t>
  </si>
  <si>
    <t>ZFA26300006105136</t>
  </si>
  <si>
    <t>ciężarowy 263 WXD1B A8U DOBLO</t>
  </si>
  <si>
    <t>Koparko-spycharka</t>
  </si>
  <si>
    <t>b/n</t>
  </si>
  <si>
    <t>AKS1092U595578</t>
  </si>
  <si>
    <t>Koparko-ładowarka</t>
  </si>
  <si>
    <t>JCB-3 cx</t>
  </si>
  <si>
    <t>28.08.2022</t>
  </si>
  <si>
    <t>29.08.2020</t>
  </si>
  <si>
    <t>JCP4CXSMA71328472</t>
  </si>
  <si>
    <t>JCB-4 cx</t>
  </si>
  <si>
    <t>20.11.2022</t>
  </si>
  <si>
    <t>21.11.2020</t>
  </si>
  <si>
    <t>JCP4CXSMC60976355</t>
  </si>
  <si>
    <t>01.03.2022</t>
  </si>
  <si>
    <t>02.03.2020</t>
  </si>
  <si>
    <t>6 osób/985 kg</t>
  </si>
  <si>
    <t>07.03.2020</t>
  </si>
  <si>
    <t>Pogotowie Kanalizacyjne</t>
  </si>
  <si>
    <t>NIL27FR</t>
  </si>
  <si>
    <t>WY3ZZZ7JZ5X017200</t>
  </si>
  <si>
    <t>ciężarowy bus</t>
  </si>
  <si>
    <t>Volkswagen  Bus</t>
  </si>
  <si>
    <t>07.12.2022</t>
  </si>
  <si>
    <t>08.12.2020</t>
  </si>
  <si>
    <t>6 osób/750 kg</t>
  </si>
  <si>
    <t>06.03.2020</t>
  </si>
  <si>
    <t>NIL66VV</t>
  </si>
  <si>
    <t>WY3ZZZ7JZ6X004393</t>
  </si>
  <si>
    <t>28.10.2019</t>
  </si>
  <si>
    <t>Pogotowie wodociągowe</t>
  </si>
  <si>
    <t>NIL65VV</t>
  </si>
  <si>
    <t>WV3ZZZ7JZ6X004641</t>
  </si>
  <si>
    <t>20.08.2022</t>
  </si>
  <si>
    <t>21.08.2020</t>
  </si>
  <si>
    <t>30.06.2022</t>
  </si>
  <si>
    <t>01.07.2020</t>
  </si>
  <si>
    <t>6 osób/970 kg</t>
  </si>
  <si>
    <t>30.10.2019</t>
  </si>
  <si>
    <t xml:space="preserve">  NIL09745</t>
  </si>
  <si>
    <t>WV2ZZZ70Z3X089340</t>
  </si>
  <si>
    <t xml:space="preserve">5. Iławskie Wodociagi Sp.z o.o. </t>
  </si>
  <si>
    <t>27.06.2022</t>
  </si>
  <si>
    <t>28.06.2020</t>
  </si>
  <si>
    <t>Steleż do przewozu 8 łodzi klasy Optimist i pontonu RIB o długości 5,15 m; w przedniej części skrzynia z laminatu poliestrowego 180cm/67/cm/42cm do przewożenia wózków slipowych (rozkręconych): 2 sztuki, zamykana na zamek lub kłódkę</t>
  </si>
  <si>
    <t>1380 kg</t>
  </si>
  <si>
    <t>03.07.2019</t>
  </si>
  <si>
    <t>NIL58841</t>
  </si>
  <si>
    <t>BASIC 1800/22</t>
  </si>
  <si>
    <t>BASIC</t>
  </si>
  <si>
    <t>przyczepa ciężarowa</t>
  </si>
  <si>
    <t>NIL58842</t>
  </si>
  <si>
    <t>S.U. wyposażenia dodatkowego została uwzględniona w wartości pojazdu</t>
  </si>
  <si>
    <t>ZGRZEBŁO WERTYKULACYJNE WIEDENMANN MODEL TERRA RAKE 160 ;                                            ZACZESYWARKA YVMONTS 140 PLUS ;                                                                                      ODŚNIEŻARKA WIRNIKOWA CERRUTI MODEL L1100</t>
  </si>
  <si>
    <t>zamykany murowany garaż z alarmem i usługą jednostki napadowej na stadionie miejskim, brak zabezpieczeń p/kradzieżowych</t>
  </si>
  <si>
    <t>1523 MTG</t>
  </si>
  <si>
    <t>1013 kg</t>
  </si>
  <si>
    <t>317 kg</t>
  </si>
  <si>
    <t>1005 L</t>
  </si>
  <si>
    <t>ciągnik kompaktowy</t>
  </si>
  <si>
    <t>nr seryjny 7450</t>
  </si>
  <si>
    <t>SX 24, typ P81K</t>
  </si>
  <si>
    <t>Ciągnik kompaktowy Shibaura SX 24</t>
  </si>
  <si>
    <t>1016 MTG</t>
  </si>
  <si>
    <t>1250 kg</t>
  </si>
  <si>
    <t>1005 CM3</t>
  </si>
  <si>
    <t>traktor kompaktowy</t>
  </si>
  <si>
    <t>NO E11#74/15030079, id no:# Z8NXB9042</t>
  </si>
  <si>
    <t>TZ24</t>
  </si>
  <si>
    <t>Traktor kompaktowy 
New Holland TZ24</t>
  </si>
  <si>
    <t>06.02.2022</t>
  </si>
  <si>
    <t>07.02.2020</t>
  </si>
  <si>
    <t>centralny zamek, autoalarm</t>
  </si>
  <si>
    <t>2650 kg</t>
  </si>
  <si>
    <t>2496CM3, 56 KW</t>
  </si>
  <si>
    <t>NIL 52MK</t>
  </si>
  <si>
    <t>WF0LXXGGVLVB17367</t>
  </si>
  <si>
    <t>TRANSIT, VAN, 9 OSOBOWY</t>
  </si>
  <si>
    <t>FORD</t>
  </si>
  <si>
    <t>3. Iławskie Centrum Sportu, Turystyki i Rekreacji</t>
  </si>
  <si>
    <t>19.12.2022</t>
  </si>
  <si>
    <t>20.12.2020</t>
  </si>
  <si>
    <t xml:space="preserve">z VAT </t>
  </si>
  <si>
    <t>AUTOALARM</t>
  </si>
  <si>
    <t>20.12.2017</t>
  </si>
  <si>
    <t>ciężarowy</t>
  </si>
  <si>
    <t>NIL48818</t>
  </si>
  <si>
    <t>WV1ZZZ2KZJX060281</t>
  </si>
  <si>
    <t>CADDY</t>
  </si>
  <si>
    <t>VOLKSWAGEN</t>
  </si>
  <si>
    <t xml:space="preserve">tak </t>
  </si>
  <si>
    <t>21.12.2022</t>
  </si>
  <si>
    <t>22.12.2020</t>
  </si>
  <si>
    <t>Nawigacja 600,00 zł</t>
  </si>
  <si>
    <t>22.12.2019</t>
  </si>
  <si>
    <t>22.12.2016</t>
  </si>
  <si>
    <t>NIL42620</t>
  </si>
  <si>
    <t>W0LJ7D606HV616894</t>
  </si>
  <si>
    <t>VIVARO</t>
  </si>
  <si>
    <t>OPEL</t>
  </si>
  <si>
    <t>10.07.2022</t>
  </si>
  <si>
    <t>11.07.2020</t>
  </si>
  <si>
    <t>23.10.2019</t>
  </si>
  <si>
    <t>OSOBOWY</t>
  </si>
  <si>
    <t>NIL 87 UG</t>
  </si>
  <si>
    <t>SUPTF48CDW143072</t>
  </si>
  <si>
    <t>LANOS</t>
  </si>
  <si>
    <t xml:space="preserve">DAEWOO </t>
  </si>
  <si>
    <t>11.12.2022</t>
  </si>
  <si>
    <t>12.12.2020</t>
  </si>
  <si>
    <t>29.11.2019</t>
  </si>
  <si>
    <t>OSOBOWO-TOWAROWY</t>
  </si>
  <si>
    <t>NIL 12LX</t>
  </si>
  <si>
    <t>VF1JLB4867V287912</t>
  </si>
  <si>
    <t>TRAFIC</t>
  </si>
  <si>
    <t>RENUALT</t>
  </si>
  <si>
    <t xml:space="preserve">3.Miejski  Ośrodek Pomocy Społecznej </t>
  </si>
  <si>
    <t>12.02.2011</t>
  </si>
  <si>
    <t>NIL 44UT</t>
  </si>
  <si>
    <t>UH2000CE78P259570</t>
  </si>
  <si>
    <t>Przyczepa podłodziowa</t>
  </si>
  <si>
    <t>18.08.2003</t>
  </si>
  <si>
    <t>NIL Y487</t>
  </si>
  <si>
    <t>SV9PC00A30GK1052</t>
  </si>
  <si>
    <t>23.06.2022</t>
  </si>
  <si>
    <t>24.06.2020</t>
  </si>
  <si>
    <t>sprzet audio TV, wyciągarka, sprzęt do ratownictwa wodno-ekologicznego - s.u. uwzgledniona w wartości pojazdu</t>
  </si>
  <si>
    <t>24.06.2015</t>
  </si>
  <si>
    <t>specjalny pożarniczy</t>
  </si>
  <si>
    <t>NIL32998</t>
  </si>
  <si>
    <t>WDB9066371P129681</t>
  </si>
  <si>
    <t>SPRINTER 316</t>
  </si>
  <si>
    <t>MERCEDES-BENZ</t>
  </si>
  <si>
    <t>17.03.2022</t>
  </si>
  <si>
    <t>18.03.2020</t>
  </si>
  <si>
    <t>Właściciel: Gmina Miejska Iława ul. Niepodległości 13, 14-200 Iława; Użytkownik: Ochotnicza Straż Pożarna w Iławie ul. Wojska Polskiego 29, 14-200 Iława</t>
  </si>
  <si>
    <t>Nawigacja GPS, lokalizator GPS - s.u. uwzględniona w wartości pojazdu</t>
  </si>
  <si>
    <t>GPS, immobiliser</t>
  </si>
  <si>
    <t>Specjalny</t>
  </si>
  <si>
    <t>NIL30998</t>
  </si>
  <si>
    <t>YS2P4X40002106125</t>
  </si>
  <si>
    <t>P370</t>
  </si>
  <si>
    <t xml:space="preserve">Scania </t>
  </si>
  <si>
    <t>NIL 70AY</t>
  </si>
  <si>
    <t>Jelcz 005</t>
  </si>
  <si>
    <t>Star 244</t>
  </si>
  <si>
    <t>2.Ochotnicza Straż Pożarna w Iławie</t>
  </si>
  <si>
    <t>OC-14.05.2022         NW-11.06.2022</t>
  </si>
  <si>
    <t>OC-15.05.2020          NW-12.06.2020</t>
  </si>
  <si>
    <t>NILA 200</t>
  </si>
  <si>
    <t>TMBEHH653YX279003</t>
  </si>
  <si>
    <t>Felicja</t>
  </si>
  <si>
    <t>02.09.2022</t>
  </si>
  <si>
    <t>03.09.2020</t>
  </si>
  <si>
    <t xml:space="preserve"> z VAT </t>
  </si>
  <si>
    <t>immobiliser,          alarm</t>
  </si>
  <si>
    <t>NIL 69UW</t>
  </si>
  <si>
    <t>SB1BA56L5DE093481</t>
  </si>
  <si>
    <t>Avensis</t>
  </si>
  <si>
    <t>Toyota</t>
  </si>
  <si>
    <t xml:space="preserve">1.Urząd Miasta </t>
  </si>
  <si>
    <t>Zielona Karta</t>
  </si>
  <si>
    <t xml:space="preserve">Assistance </t>
  </si>
  <si>
    <t>Okres ubezpieczenia AC i KR</t>
  </si>
  <si>
    <t>Okres ubezpieczenia OC i NW</t>
  </si>
  <si>
    <t>Informacje dodatkowe</t>
  </si>
  <si>
    <t>Wyposażenie dodatkowe</t>
  </si>
  <si>
    <t>Wartość do AC 2021</t>
  </si>
  <si>
    <t>Wartość do AC 2020</t>
  </si>
  <si>
    <t xml:space="preserve">        Z VAT / Bez VAT</t>
  </si>
  <si>
    <t>Zabezpieczenia przeciwkradzieżowe</t>
  </si>
  <si>
    <t>Przebieg</t>
  </si>
  <si>
    <t>Dopuszczalna masa całkowita</t>
  </si>
  <si>
    <t>Ładowność</t>
  </si>
  <si>
    <t>Ilość miejsc</t>
  </si>
  <si>
    <t>Data ważności badań technicznych</t>
  </si>
  <si>
    <t>Data I rejestracji</t>
  </si>
  <si>
    <t>Poj.</t>
  </si>
  <si>
    <t>Rodzaj         (osobowy/ ciężarowy/ specjalny)</t>
  </si>
  <si>
    <t>Nr rej.</t>
  </si>
  <si>
    <t>Nr podw./ nadw.</t>
  </si>
  <si>
    <t>Typ, model</t>
  </si>
  <si>
    <t>Marka</t>
  </si>
  <si>
    <r>
      <t>Przeznaczenie pojazdu: przewóz osób niepełnosprawnych; wyposażenie: lakier metalizowany, klimatyzacja i ogrzewanie P/T, tapicerka JAVA NATE PREMIUM, wycieraczka tylych drzwi+ogrzewanie, pakiet dobrej widoczności, zabudowa CARPOL;</t>
    </r>
    <r>
      <rPr>
        <b/>
        <u val="single"/>
        <sz val="10"/>
        <rFont val="Calibri"/>
        <family val="2"/>
      </rPr>
      <t xml:space="preserve"> </t>
    </r>
    <r>
      <rPr>
        <u val="single"/>
        <sz val="10"/>
        <rFont val="Calibri"/>
        <family val="2"/>
      </rPr>
      <t>Gwarantowana Suma Ubezpieczenia (GSU) niezmienna przez cały okres ubezpieczenia pojazdu</t>
    </r>
  </si>
  <si>
    <r>
      <t xml:space="preserve">Właściciel: Gmina Miejska Iława ul. Niepodległości 13, 14-200 Iława; Użytkownik: Iławskie Centrum Sportu, Turystyki i Rekeacji ul. Niepodległości 11B, 14-200 Iława; </t>
    </r>
    <r>
      <rPr>
        <b/>
        <u val="single"/>
        <sz val="10"/>
        <color indexed="8"/>
        <rFont val="Calibri"/>
        <family val="2"/>
      </rPr>
      <t>Gwaranstowana Suma Ubezpieczenia (GSU) niezmienna przez cały okres ubezpieczrnia pojazdu</t>
    </r>
  </si>
  <si>
    <r>
      <t xml:space="preserve">Cesja: Wojewódzki Fundusz Ochrony Środowiska i Gospodarki Wodnej w Olsztynie ul. Świętej Barbary 9, 10-026 Olsztyn; </t>
    </r>
    <r>
      <rPr>
        <u val="single"/>
        <sz val="10"/>
        <rFont val="Calibri"/>
        <family val="2"/>
      </rPr>
      <t>Gwarantowana Suma Ubezpieczenia (GSU) niezmienna przez cały okres ubezpiezenia pojazdu</t>
    </r>
  </si>
  <si>
    <t xml:space="preserve"> SISYS-TRIPLE-ZGRZEBŁO WERTYKULACYJNE MODEL QFR/8 ;                                                           SISYS R30ARIBRUSH - URZĄDZENIE SZCZOTKUJACE MODEL VBR/186 ;                                      SISYS LITAMINA - URZĄDZENIE OCZYSZCZAJĄCE GRANULAT MODEL HLL T30</t>
  </si>
  <si>
    <t>Gmina Miejska Iława i Urząd Miasta Iławy wybrane pozycje zgodnie z załącznikiem nr 10</t>
  </si>
  <si>
    <t>Gmina Miejska - budynki, budowle, lokale (w tym administrowane przez ITBS) zgodnie z załącznikiem nr 8</t>
  </si>
  <si>
    <t>Gmina Miejska - wiaty przystankowe zgodnie z załącznikiem nr 8</t>
  </si>
  <si>
    <t>Gmina Miejska - Oświetlenie uliczne i parkowe na terenie Iławy zgodnie z załącznikiem nr 8</t>
  </si>
  <si>
    <t>Gmina Miejska - wyposażenie wozu strażackiego -użytkownik OSP (szczegółowy wykaz w zał. Nr 11)</t>
  </si>
  <si>
    <t>w tym EKOMARINA</t>
  </si>
  <si>
    <t xml:space="preserve">
WYKAZ I USYTUOWANIE MIEJSKICH PLACÓW ZABAW I SIŁOWNI PLENEROWYCH </t>
  </si>
  <si>
    <r>
      <t xml:space="preserve">    </t>
    </r>
    <r>
      <rPr>
        <sz val="11"/>
        <color indexed="8"/>
        <rFont val="Calibri"/>
        <family val="2"/>
      </rPr>
      <t>1.         ul. Niepodległości 10,</t>
    </r>
  </si>
  <si>
    <r>
      <t xml:space="preserve">    </t>
    </r>
    <r>
      <rPr>
        <sz val="11"/>
        <color indexed="8"/>
        <rFont val="Calibri"/>
        <family val="2"/>
      </rPr>
      <t>2.         ul. Dąbrowskiego 8,</t>
    </r>
  </si>
  <si>
    <r>
      <t xml:space="preserve">    </t>
    </r>
    <r>
      <rPr>
        <sz val="11"/>
        <color indexed="8"/>
        <rFont val="Calibri"/>
        <family val="2"/>
      </rPr>
      <t>3.         ul. Narutowicza 7 - ul. Konopnickiej,</t>
    </r>
  </si>
  <si>
    <r>
      <t xml:space="preserve">    </t>
    </r>
    <r>
      <rPr>
        <sz val="11"/>
        <color indexed="8"/>
        <rFont val="Calibri"/>
        <family val="2"/>
      </rPr>
      <t>4.         ul. Smolki 19,</t>
    </r>
  </si>
  <si>
    <r>
      <t xml:space="preserve">    </t>
    </r>
    <r>
      <rPr>
        <sz val="11"/>
        <color indexed="8"/>
        <rFont val="Calibri"/>
        <family val="2"/>
      </rPr>
      <t>5.         ul. Jasielska 1-2,</t>
    </r>
  </si>
  <si>
    <r>
      <t xml:space="preserve">    </t>
    </r>
    <r>
      <rPr>
        <sz val="11"/>
        <color indexed="8"/>
        <rFont val="Calibri"/>
        <family val="2"/>
      </rPr>
      <t>6.         ul. Szeroka - plac zabaw i siłownia plenerowa,</t>
    </r>
  </si>
  <si>
    <r>
      <t xml:space="preserve">    </t>
    </r>
    <r>
      <rPr>
        <sz val="11"/>
        <color indexed="8"/>
        <rFont val="Calibri"/>
        <family val="2"/>
      </rPr>
      <t>7.         Nad jeziorem Jeziorak Duży przy plaży niestrzeżonej – ul. Brzechwy,</t>
    </r>
  </si>
  <si>
    <r>
      <t xml:space="preserve">    </t>
    </r>
    <r>
      <rPr>
        <sz val="11"/>
        <color indexed="8"/>
        <rFont val="Calibri"/>
        <family val="2"/>
      </rPr>
      <t>8.         ul. Grunwaldzka 4,</t>
    </r>
  </si>
  <si>
    <r>
      <t xml:space="preserve">    </t>
    </r>
    <r>
      <rPr>
        <sz val="11"/>
        <color indexed="8"/>
        <rFont val="Calibri"/>
        <family val="2"/>
      </rPr>
      <t>9.         ul. 1 Maja 10-10A,</t>
    </r>
  </si>
  <si>
    <r>
      <t xml:space="preserve"> </t>
    </r>
    <r>
      <rPr>
        <sz val="11"/>
        <color indexed="8"/>
        <rFont val="Calibri"/>
        <family val="2"/>
      </rPr>
      <t>10.         ul. Andersa 1,</t>
    </r>
  </si>
  <si>
    <r>
      <t xml:space="preserve"> </t>
    </r>
    <r>
      <rPr>
        <sz val="11"/>
        <color indexed="8"/>
        <rFont val="Calibri"/>
        <family val="2"/>
      </rPr>
      <t>11.         ul. Boboli,</t>
    </r>
  </si>
  <si>
    <r>
      <t xml:space="preserve"> </t>
    </r>
    <r>
      <rPr>
        <sz val="11"/>
        <color indexed="8"/>
        <rFont val="Calibri"/>
        <family val="2"/>
      </rPr>
      <t>12.         ul. Sobieskiego 10,</t>
    </r>
  </si>
  <si>
    <r>
      <t xml:space="preserve"> </t>
    </r>
    <r>
      <rPr>
        <sz val="11"/>
        <color indexed="8"/>
        <rFont val="Calibri"/>
        <family val="2"/>
      </rPr>
      <t>13.         ul. Kościuszki – ścieżki pieszo-rowerowe,</t>
    </r>
  </si>
  <si>
    <r>
      <t xml:space="preserve"> </t>
    </r>
    <r>
      <rPr>
        <sz val="11"/>
        <color indexed="8"/>
        <rFont val="Calibri"/>
        <family val="2"/>
      </rPr>
      <t>14.         ul. Sikorskiego – ścieżki pieszo-rowerowe (stacja ćwiczeń nr 1),</t>
    </r>
  </si>
  <si>
    <r>
      <t xml:space="preserve"> </t>
    </r>
    <r>
      <rPr>
        <sz val="11"/>
        <color indexed="8"/>
        <rFont val="Calibri"/>
        <family val="2"/>
      </rPr>
      <t>15.         ul. Sikorskiego – ścieżki pieszo-rowerowe (stacja ćwiczeń nr 2),</t>
    </r>
  </si>
  <si>
    <r>
      <t xml:space="preserve"> </t>
    </r>
    <r>
      <rPr>
        <sz val="11"/>
        <color indexed="8"/>
        <rFont val="Calibri"/>
        <family val="2"/>
      </rPr>
      <t>16.         ul. Sikorskiego – ścieżki pieszo-rowerowe (plac zabaw nr 3),</t>
    </r>
  </si>
  <si>
    <r>
      <t xml:space="preserve"> </t>
    </r>
    <r>
      <rPr>
        <sz val="11"/>
        <color indexed="8"/>
        <rFont val="Calibri"/>
        <family val="2"/>
      </rPr>
      <t>17.         ul. Sikorskiego – ścieżki pieszo-rowerowe (plac zabaw nr 4),</t>
    </r>
  </si>
  <si>
    <r>
      <t xml:space="preserve"> </t>
    </r>
    <r>
      <rPr>
        <sz val="11"/>
        <color indexed="8"/>
        <rFont val="Calibri"/>
        <family val="2"/>
      </rPr>
      <t>18.         ul. Kraszewskiego,</t>
    </r>
  </si>
  <si>
    <r>
      <t xml:space="preserve"> </t>
    </r>
    <r>
      <rPr>
        <sz val="11"/>
        <color indexed="8"/>
        <rFont val="Calibri"/>
        <family val="2"/>
      </rPr>
      <t>19.         ul. 1 Maja 16A,</t>
    </r>
  </si>
  <si>
    <r>
      <t xml:space="preserve"> </t>
    </r>
    <r>
      <rPr>
        <sz val="11"/>
        <color indexed="8"/>
        <rFont val="Calibri"/>
        <family val="2"/>
      </rPr>
      <t>20.         ul. Kościuszki - "Wyspa Młyńska" i zagospodarowanie terenu wzdłuż rzeki Iławki - plac zabaw i siłownia plenerowa,</t>
    </r>
  </si>
  <si>
    <r>
      <t xml:space="preserve"> </t>
    </r>
    <r>
      <rPr>
        <sz val="11"/>
        <color indexed="8"/>
        <rFont val="Calibri"/>
        <family val="2"/>
      </rPr>
      <t>21.         ul. Odnowiciela - siłownia plenerowa.</t>
    </r>
  </si>
  <si>
    <r>
      <t>1.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</si>
  <si>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</si>
  <si>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</si>
  <si>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</si>
  <si>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</si>
  <si>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</si>
  <si>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</si>
  <si>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</si>
  <si>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 </t>
    </r>
  </si>
  <si>
    <r>
      <t>10.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</si>
  <si>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</si>
  <si>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</si>
  <si>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</si>
  <si>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</si>
  <si>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</si>
  <si>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</si>
  <si>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</si>
  <si>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</si>
  <si>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</si>
  <si>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</si>
  <si>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</si>
  <si>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</si>
  <si>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</si>
  <si>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</si>
  <si>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</si>
  <si>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</si>
  <si>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</si>
  <si>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</si>
  <si>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</si>
  <si>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</si>
  <si>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</si>
  <si>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</si>
  <si>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</si>
  <si>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</si>
  <si>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</si>
  <si>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</si>
  <si>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</si>
  <si>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</si>
  <si>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</si>
  <si>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</si>
  <si>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</si>
  <si>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</si>
  <si>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</si>
  <si>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</si>
  <si>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</si>
  <si>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</si>
  <si>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</si>
  <si>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</si>
  <si>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</si>
  <si>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50.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</si>
  <si>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51.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</si>
  <si>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52.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</si>
  <si>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53.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</si>
  <si>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54.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</si>
  <si>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55.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</si>
  <si>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56.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</si>
  <si>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57.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</si>
  <si>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58.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</si>
  <si>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59.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</si>
  <si>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</si>
  <si>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</si>
  <si>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</si>
  <si>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</si>
  <si>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</si>
  <si>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</si>
  <si>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</si>
  <si>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</si>
  <si>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</si>
  <si>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</si>
  <si>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70.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</si>
  <si>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71.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</si>
  <si>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72.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</si>
  <si>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73.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</si>
</sst>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[$-F800]dddd\,\ mmmm\ dd\,\ yyyy"/>
    <numFmt numFmtId="168" formatCode="d/mm/yyyy"/>
    <numFmt numFmtId="169" formatCode="d&quot;.&quot;mm&quot;.&quot;yyyy"/>
    <numFmt numFmtId="170" formatCode="dddd&quot;, &quot;mmmm\ dd&quot;, &quot;yyyy"/>
    <numFmt numFmtId="171" formatCode="_-* #,##0.00\ [$zł-415]_-;\-* #,##0.00\ [$zł-415]_-;_-* \-??\ [$zł-415]_-;_-@_-"/>
    <numFmt numFmtId="172" formatCode="#,##0.00_ ;\-#,##0.00\ "/>
    <numFmt numFmtId="173" formatCode="yy/mm/dd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_ ;[Red]\-#,##0.00\ "/>
    <numFmt numFmtId="179" formatCode="0.000"/>
    <numFmt numFmtId="180" formatCode="#,##0.00\ _z_ł"/>
    <numFmt numFmtId="181" formatCode="[$-415]d\ mmmm\ yyyy"/>
    <numFmt numFmtId="182" formatCode="_-* #,##0.00&quot; zł&quot;_-;\-* #,##0.00&quot; zł&quot;_-;_-* \-??&quot; zł&quot;_-;_-@_-"/>
    <numFmt numFmtId="183" formatCode="yy/mm/dd;@"/>
    <numFmt numFmtId="184" formatCode="mmm/yyyy"/>
    <numFmt numFmtId="185" formatCode="00000000000"/>
    <numFmt numFmtId="186" formatCode="\R\R\R\R\-mm\-dd"/>
    <numFmt numFmtId="187" formatCode="#,##0.000"/>
    <numFmt numFmtId="188" formatCode="_-* #,##0\ _z_ł_-;\-* #,##0\ _z_ł_-;_-* &quot;-&quot;??\ _z_ł_-;_-@_-"/>
    <numFmt numFmtId="189" formatCode="\ #,##0.00&quot; zł &quot;;\-#,##0.00&quot; zł &quot;;&quot; -&quot;#&quot; zł &quot;;@\ "/>
    <numFmt numFmtId="190" formatCode="#,##0.00&quot; zł &quot;;\-#,##0.00&quot; zł &quot;;&quot; -&quot;#&quot; zł &quot;;@\ "/>
    <numFmt numFmtId="191" formatCode="yyyy/mm/dd;@"/>
    <numFmt numFmtId="192" formatCode="#,##0.00&quot; zł&quot;"/>
    <numFmt numFmtId="193" formatCode="#,##0.00\ [$zł-415];[Red]\-#,##0.00\ [$zł-415]"/>
    <numFmt numFmtId="194" formatCode="d/m/yyyy;@"/>
    <numFmt numFmtId="195" formatCode="dd\.mm\.yy"/>
    <numFmt numFmtId="196" formatCode="yyyy\-mm\-dd;@"/>
    <numFmt numFmtId="197" formatCode="[$-415]General"/>
    <numFmt numFmtId="198" formatCode="&quot; &quot;#,##0.00&quot; zł &quot;;&quot;-&quot;#,##0.00&quot; zł &quot;;&quot; -&quot;#&quot; zł &quot;;&quot; &quot;@&quot; &quot;"/>
    <numFmt numFmtId="199" formatCode="[$-415]#,##0.00"/>
    <numFmt numFmtId="200" formatCode="yy&quot;.&quot;mm&quot;.&quot;dd;@"/>
    <numFmt numFmtId="201" formatCode="#,##0.00,[$zł-415]"/>
    <numFmt numFmtId="202" formatCode="&quot; &quot;#,##0&quot;      &quot;;&quot;-&quot;#,##0&quot;      &quot;;&quot; -      &quot;;&quot; &quot;@&quot; &quot;"/>
    <numFmt numFmtId="203" formatCode="&quot; &quot;#,##0.00&quot;      &quot;;&quot;-&quot;#,##0.00&quot;      &quot;;&quot; -&quot;#&quot;      &quot;;&quot; &quot;@&quot; &quot;"/>
    <numFmt numFmtId="204" formatCode="#,##0.00&quot; &quot;[$zł-415];[Red]&quot;-&quot;#,##0.00&quot; &quot;[$zł-415]"/>
    <numFmt numFmtId="205" formatCode="&quot; &quot;#,##0.00&quot; &quot;[$zł-415]&quot; &quot;;&quot;-&quot;#,##0.00&quot; &quot;[$zł-415]&quot; &quot;;&quot; -&quot;00&quot; &quot;[$zł-415]&quot; &quot;;&quot; &quot;@&quot; &quot;"/>
    <numFmt numFmtId="206" formatCode="#,##0.00&quot; &quot;[$zł-415];&quot;-&quot;#,##0.00&quot; &quot;[$zł-415]"/>
    <numFmt numFmtId="207" formatCode="&quot; &quot;#,##0.00&quot;    &quot;;&quot;-&quot;#,##0.00&quot;    &quot;;&quot; -&quot;00&quot;    &quot;;&quot; &quot;@&quot; &quot;"/>
  </numFmts>
  <fonts count="11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7"/>
      <color indexed="8"/>
      <name val="Verdana"/>
      <family val="2"/>
    </font>
    <font>
      <sz val="16"/>
      <color indexed="8"/>
      <name val="Arial"/>
      <family val="2"/>
    </font>
    <font>
      <b/>
      <sz val="7"/>
      <color indexed="8"/>
      <name val="Verdana"/>
      <family val="2"/>
    </font>
    <font>
      <b/>
      <i/>
      <u val="single"/>
      <sz val="12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Calibri"/>
      <family val="2"/>
    </font>
    <font>
      <sz val="10"/>
      <color indexed="8"/>
      <name val="Arial11"/>
      <family val="0"/>
    </font>
    <font>
      <b/>
      <i/>
      <u val="single"/>
      <sz val="11"/>
      <color indexed="8"/>
      <name val="Calibri"/>
      <family val="2"/>
    </font>
    <font>
      <b/>
      <sz val="8"/>
      <color indexed="8"/>
      <name val="Arial1"/>
      <family val="0"/>
    </font>
    <font>
      <sz val="16"/>
      <color indexed="8"/>
      <name val="Arial1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8"/>
      <name val="Arial Narrow"/>
      <family val="2"/>
    </font>
    <font>
      <u val="single"/>
      <sz val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9"/>
      <name val="Arial"/>
      <family val="2"/>
    </font>
    <font>
      <b/>
      <sz val="10"/>
      <color indexed="8"/>
      <name val="Calibri"/>
      <family val="2"/>
    </font>
    <font>
      <sz val="8"/>
      <color indexed="8"/>
      <name val="MS Sans Serif"/>
      <family val="0"/>
    </font>
    <font>
      <u val="single"/>
      <sz val="11"/>
      <name val="Calibri"/>
      <family val="2"/>
    </font>
    <font>
      <sz val="11"/>
      <color indexed="8"/>
      <name val="Arial"/>
      <family val="2"/>
    </font>
    <font>
      <u val="single"/>
      <sz val="8"/>
      <color indexed="12"/>
      <name val="Arial CE1"/>
      <family val="0"/>
    </font>
    <font>
      <b/>
      <i/>
      <sz val="16"/>
      <color indexed="8"/>
      <name val="Arial"/>
      <family val="2"/>
    </font>
    <font>
      <u val="single"/>
      <sz val="8"/>
      <color indexed="12"/>
      <name val="Arial CE"/>
      <family val="0"/>
    </font>
    <font>
      <u val="single"/>
      <sz val="11"/>
      <color indexed="30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Arial Narrow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i/>
      <sz val="12"/>
      <color indexed="10"/>
      <name val="Calibri"/>
      <family val="2"/>
    </font>
    <font>
      <b/>
      <i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4"/>
      <color indexed="10"/>
      <name val="Calibri"/>
      <family val="2"/>
    </font>
    <font>
      <i/>
      <sz val="14"/>
      <name val="Calibri"/>
      <family val="2"/>
    </font>
    <font>
      <i/>
      <sz val="14"/>
      <color indexed="10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30"/>
      <name val="Calibri"/>
      <family val="2"/>
    </font>
    <font>
      <b/>
      <sz val="10"/>
      <color indexed="23"/>
      <name val="Calibri"/>
      <family val="2"/>
    </font>
    <font>
      <i/>
      <sz val="11"/>
      <color indexed="10"/>
      <name val="Calibri"/>
      <family val="2"/>
    </font>
    <font>
      <sz val="10"/>
      <color indexed="9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1"/>
      <name val="Calibri"/>
      <family val="2"/>
    </font>
    <font>
      <i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>
        <color indexed="2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</borders>
  <cellStyleXfs count="4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>
      <alignment/>
      <protection/>
    </xf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>
      <alignment/>
      <protection/>
    </xf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>
      <alignment/>
      <protection/>
    </xf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>
      <alignment/>
      <protection/>
    </xf>
    <xf numFmtId="0" fontId="22" fillId="2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>
      <alignment/>
      <protection/>
    </xf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>
      <alignment/>
      <protection/>
    </xf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>
      <alignment/>
      <protection/>
    </xf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>
      <alignment/>
      <protection/>
    </xf>
    <xf numFmtId="0" fontId="22" fillId="28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>
      <alignment/>
      <protection/>
    </xf>
    <xf numFmtId="0" fontId="22" fillId="30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>
      <alignment/>
      <protection/>
    </xf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>
      <alignment/>
      <protection/>
    </xf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>
      <alignment/>
      <protection/>
    </xf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>
      <alignment/>
      <protection/>
    </xf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>
      <alignment/>
      <protection/>
    </xf>
    <xf numFmtId="0" fontId="22" fillId="28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>
      <alignment/>
      <protection/>
    </xf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12" borderId="1" applyNumberFormat="0" applyAlignment="0" applyProtection="0"/>
    <xf numFmtId="0" fontId="23" fillId="13" borderId="1" applyNumberFormat="0" applyAlignment="0" applyProtection="0"/>
    <xf numFmtId="0" fontId="23" fillId="12" borderId="1" applyNumberFormat="0" applyAlignment="0" applyProtection="0"/>
    <xf numFmtId="0" fontId="23" fillId="14" borderId="1">
      <alignment/>
      <protection/>
    </xf>
    <xf numFmtId="0" fontId="23" fillId="14" borderId="1" applyNumberFormat="0" applyAlignment="0" applyProtection="0"/>
    <xf numFmtId="0" fontId="23" fillId="12" borderId="1" applyNumberFormat="0" applyAlignment="0" applyProtection="0"/>
    <xf numFmtId="0" fontId="23" fillId="14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39" borderId="2">
      <alignment/>
      <protection/>
    </xf>
    <xf numFmtId="0" fontId="24" fillId="39" borderId="2" applyNumberFormat="0" applyAlignment="0" applyProtection="0"/>
    <xf numFmtId="0" fontId="24" fillId="13" borderId="2" applyNumberFormat="0" applyAlignment="0" applyProtection="0"/>
    <xf numFmtId="0" fontId="24" fillId="39" borderId="2" applyNumberForma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>
      <alignment/>
      <protection/>
    </xf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18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61" fillId="0" borderId="0" applyFont="0" applyBorder="0" applyProtection="0">
      <alignment/>
    </xf>
    <xf numFmtId="197" fontId="62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89" fontId="0" fillId="0" borderId="0">
      <alignment/>
      <protection/>
    </xf>
    <xf numFmtId="0" fontId="44" fillId="0" borderId="0">
      <alignment horizontal="center"/>
      <protection/>
    </xf>
    <xf numFmtId="0" fontId="63" fillId="0" borderId="0" applyNumberFormat="0" applyBorder="0" applyProtection="0">
      <alignment horizontal="center"/>
    </xf>
    <xf numFmtId="0" fontId="44" fillId="0" borderId="0">
      <alignment horizontal="center" textRotation="90"/>
      <protection/>
    </xf>
    <xf numFmtId="0" fontId="63" fillId="0" borderId="0" applyNumberFormat="0" applyBorder="0" applyProtection="0">
      <alignment horizontal="center" textRotation="90"/>
    </xf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0" applyNumberFormat="0" applyBorder="0" applyProtection="0">
      <alignment/>
    </xf>
    <xf numFmtId="0" fontId="1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>
      <alignment/>
      <protection/>
    </xf>
    <xf numFmtId="0" fontId="26" fillId="0" borderId="3" applyNumberFormat="0" applyFill="0" applyAlignment="0" applyProtection="0"/>
    <xf numFmtId="0" fontId="27" fillId="40" borderId="4" applyNumberFormat="0" applyAlignment="0" applyProtection="0"/>
    <xf numFmtId="0" fontId="27" fillId="40" borderId="4" applyNumberFormat="0" applyAlignment="0" applyProtection="0"/>
    <xf numFmtId="0" fontId="27" fillId="40" borderId="4" applyNumberFormat="0" applyAlignment="0" applyProtection="0"/>
    <xf numFmtId="0" fontId="27" fillId="41" borderId="4">
      <alignment/>
      <protection/>
    </xf>
    <xf numFmtId="0" fontId="27" fillId="41" borderId="4" applyNumberFormat="0" applyAlignment="0" applyProtection="0"/>
    <xf numFmtId="0" fontId="27" fillId="40" borderId="4" applyNumberFormat="0" applyAlignment="0" applyProtection="0"/>
    <xf numFmtId="0" fontId="27" fillId="41" borderId="4" applyNumberFormat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6">
      <alignment/>
      <protection/>
    </xf>
    <xf numFmtId="0" fontId="28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6">
      <alignment/>
      <protection/>
    </xf>
    <xf numFmtId="0" fontId="28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8">
      <alignment/>
      <protection/>
    </xf>
    <xf numFmtId="0" fontId="29" fillId="0" borderId="8" applyNumberFormat="0" applyFill="0" applyAlignment="0" applyProtection="0"/>
    <xf numFmtId="0" fontId="29" fillId="0" borderId="7" applyNumberFormat="0" applyFill="0" applyAlignment="0" applyProtection="0"/>
    <xf numFmtId="0" fontId="29" fillId="0" borderId="8">
      <alignment/>
      <protection/>
    </xf>
    <xf numFmtId="0" fontId="29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10">
      <alignment/>
      <protection/>
    </xf>
    <xf numFmtId="0" fontId="30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10">
      <alignment/>
      <protection/>
    </xf>
    <xf numFmtId="0" fontId="30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>
      <alignment/>
      <protection/>
    </xf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97" fontId="18" fillId="0" borderId="0" applyBorder="0" applyProtection="0">
      <alignment/>
    </xf>
    <xf numFmtId="197" fontId="18" fillId="0" borderId="0" applyBorder="0" applyProtection="0">
      <alignment/>
    </xf>
    <xf numFmtId="0" fontId="67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6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97" fontId="67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 applyNumberFormat="0" applyBorder="0" applyProtection="0">
      <alignment/>
    </xf>
    <xf numFmtId="0" fontId="2" fillId="0" borderId="0">
      <alignment/>
      <protection/>
    </xf>
    <xf numFmtId="197" fontId="18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7" fontId="0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197" fontId="18" fillId="0" borderId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197" fontId="0" fillId="0" borderId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97" fontId="0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97" fontId="0" fillId="0" borderId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97" fontId="18" fillId="0" borderId="0" applyBorder="0" applyProtection="0">
      <alignment/>
    </xf>
    <xf numFmtId="0" fontId="3" fillId="0" borderId="0">
      <alignment/>
      <protection/>
    </xf>
    <xf numFmtId="197" fontId="18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18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197" fontId="1" fillId="0" borderId="0" applyBorder="0" applyProtection="0">
      <alignment/>
    </xf>
    <xf numFmtId="0" fontId="2" fillId="0" borderId="0">
      <alignment/>
      <protection/>
    </xf>
    <xf numFmtId="0" fontId="32" fillId="13" borderId="1" applyNumberFormat="0" applyAlignment="0" applyProtection="0"/>
    <xf numFmtId="0" fontId="32" fillId="13" borderId="1" applyNumberFormat="0" applyAlignment="0" applyProtection="0"/>
    <xf numFmtId="0" fontId="32" fillId="13" borderId="1" applyNumberFormat="0" applyAlignment="0" applyProtection="0"/>
    <xf numFmtId="0" fontId="32" fillId="39" borderId="1">
      <alignment/>
      <protection/>
    </xf>
    <xf numFmtId="0" fontId="32" fillId="39" borderId="1" applyNumberFormat="0" applyAlignment="0" applyProtection="0"/>
    <xf numFmtId="0" fontId="32" fillId="13" borderId="1" applyNumberFormat="0" applyAlignment="0" applyProtection="0"/>
    <xf numFmtId="0" fontId="32" fillId="39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68" fillId="0" borderId="0" applyNumberFormat="0" applyBorder="0" applyProtection="0">
      <alignment/>
    </xf>
    <xf numFmtId="193" fontId="46" fillId="0" borderId="0">
      <alignment/>
      <protection/>
    </xf>
    <xf numFmtId="204" fontId="68" fillId="0" borderId="0" applyBorder="0" applyProtection="0">
      <alignment/>
    </xf>
    <xf numFmtId="0" fontId="18" fillId="0" borderId="0">
      <alignment horizontal="justify" vertical="top"/>
      <protection/>
    </xf>
    <xf numFmtId="0" fontId="18" fillId="0" borderId="0">
      <alignment horizontal="justify" vertical="top"/>
      <protection/>
    </xf>
    <xf numFmtId="0" fontId="43" fillId="0" borderId="0">
      <alignment horizontal="justify" vertical="top"/>
      <protection/>
    </xf>
    <xf numFmtId="0" fontId="18" fillId="0" borderId="0">
      <alignment horizontal="left" vertical="top"/>
      <protection/>
    </xf>
    <xf numFmtId="0" fontId="18" fillId="0" borderId="0">
      <alignment horizontal="left" vertical="top"/>
      <protection/>
    </xf>
    <xf numFmtId="0" fontId="43" fillId="0" borderId="0">
      <alignment horizontal="left" vertical="top"/>
      <protection/>
    </xf>
    <xf numFmtId="0" fontId="38" fillId="0" borderId="0">
      <alignment horizontal="left" vertical="center"/>
      <protection/>
    </xf>
    <xf numFmtId="0" fontId="38" fillId="0" borderId="0">
      <alignment horizontal="left" vertical="center"/>
      <protection/>
    </xf>
    <xf numFmtId="0" fontId="47" fillId="0" borderId="0">
      <alignment horizontal="left" vertical="center"/>
      <protection/>
    </xf>
    <xf numFmtId="0" fontId="38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47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47" fillId="0" borderId="0">
      <alignment horizontal="center" vertical="center"/>
      <protection/>
    </xf>
    <xf numFmtId="0" fontId="18" fillId="0" borderId="0">
      <alignment horizontal="left" vertical="top"/>
      <protection/>
    </xf>
    <xf numFmtId="0" fontId="18" fillId="0" borderId="0">
      <alignment horizontal="left" vertical="top"/>
      <protection/>
    </xf>
    <xf numFmtId="0" fontId="43" fillId="0" borderId="0">
      <alignment horizontal="left" vertical="top"/>
      <protection/>
    </xf>
    <xf numFmtId="0" fontId="40" fillId="0" borderId="0">
      <alignment horizontal="center" vertical="top"/>
      <protection/>
    </xf>
    <xf numFmtId="0" fontId="40" fillId="0" borderId="0">
      <alignment horizontal="center" vertical="top"/>
      <protection/>
    </xf>
    <xf numFmtId="0" fontId="48" fillId="0" borderId="0">
      <alignment horizontal="center" vertical="top"/>
      <protection/>
    </xf>
    <xf numFmtId="0" fontId="18" fillId="0" borderId="0">
      <alignment horizontal="center" vertical="top"/>
      <protection/>
    </xf>
    <xf numFmtId="0" fontId="18" fillId="0" borderId="0">
      <alignment horizontal="center" vertical="top"/>
      <protection/>
    </xf>
    <xf numFmtId="0" fontId="43" fillId="0" borderId="0">
      <alignment horizontal="center" vertical="top"/>
      <protection/>
    </xf>
    <xf numFmtId="0" fontId="41" fillId="0" borderId="0">
      <alignment horizontal="center" vertical="center"/>
      <protection/>
    </xf>
    <xf numFmtId="0" fontId="41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left" vertical="center"/>
      <protection/>
    </xf>
    <xf numFmtId="0" fontId="39" fillId="0" borderId="0">
      <alignment horizontal="left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40" fillId="0" borderId="0">
      <alignment horizontal="left" vertical="top"/>
      <protection/>
    </xf>
    <xf numFmtId="0" fontId="40" fillId="0" borderId="0">
      <alignment horizontal="left" vertical="top"/>
      <protection/>
    </xf>
    <xf numFmtId="0" fontId="48" fillId="0" borderId="0">
      <alignment horizontal="left" vertical="top"/>
      <protection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>
      <alignment/>
      <protection/>
    </xf>
    <xf numFmtId="0" fontId="33" fillId="0" borderId="11" applyNumberFormat="0" applyFill="0" applyAlignment="0" applyProtection="0"/>
    <xf numFmtId="197" fontId="0" fillId="0" borderId="0" applyBorder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3" fillId="44" borderId="12" applyNumberFormat="0" applyFont="0" applyAlignment="0" applyProtection="0"/>
    <xf numFmtId="0" fontId="2" fillId="44" borderId="12" applyNumberFormat="0" applyFont="0" applyAlignment="0" applyProtection="0"/>
    <xf numFmtId="0" fontId="43" fillId="45" borderId="12">
      <alignment/>
      <protection/>
    </xf>
    <xf numFmtId="0" fontId="2" fillId="45" borderId="12" applyNumberFormat="0" applyAlignment="0" applyProtection="0"/>
    <xf numFmtId="0" fontId="1" fillId="44" borderId="12" applyNumberFormat="0" applyFont="0" applyAlignment="0" applyProtection="0"/>
    <xf numFmtId="0" fontId="2" fillId="45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2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9" fontId="0" fillId="0" borderId="0">
      <alignment/>
      <protection/>
    </xf>
    <xf numFmtId="44" fontId="3" fillId="0" borderId="0" applyFont="0" applyFill="0" applyBorder="0" applyAlignment="0" applyProtection="0"/>
    <xf numFmtId="198" fontId="61" fillId="0" borderId="0" applyFont="0" applyBorder="0" applyProtection="0">
      <alignment/>
    </xf>
    <xf numFmtId="44" fontId="1" fillId="0" borderId="0" applyFont="0" applyFill="0" applyBorder="0" applyAlignment="0" applyProtection="0"/>
    <xf numFmtId="182" fontId="2" fillId="0" borderId="0" applyFill="0" applyBorder="0" applyAlignment="0" applyProtection="0"/>
    <xf numFmtId="189" fontId="43" fillId="0" borderId="0">
      <alignment/>
      <protection/>
    </xf>
    <xf numFmtId="44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8" fillId="0" borderId="0" applyBorder="0" applyProtection="0">
      <alignment/>
    </xf>
    <xf numFmtId="182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ill="0" applyBorder="0" applyAlignment="0" applyProtection="0"/>
    <xf numFmtId="205" fontId="61" fillId="0" borderId="0" applyFont="0" applyFill="0" applyBorder="0" applyAlignment="0" applyProtection="0"/>
    <xf numFmtId="18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>
      <alignment/>
      <protection/>
    </xf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</cellStyleXfs>
  <cellXfs count="1560">
    <xf numFmtId="0" fontId="0" fillId="0" borderId="0" xfId="0" applyAlignment="1">
      <alignment/>
    </xf>
    <xf numFmtId="0" fontId="19" fillId="0" borderId="13" xfId="0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4" fontId="70" fillId="0" borderId="0" xfId="0" applyNumberFormat="1" applyFont="1" applyFill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" fontId="69" fillId="0" borderId="13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4" fontId="69" fillId="0" borderId="13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4" fontId="6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/>
    </xf>
    <xf numFmtId="4" fontId="16" fillId="0" borderId="13" xfId="0" applyNumberFormat="1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/>
    </xf>
    <xf numFmtId="4" fontId="16" fillId="0" borderId="16" xfId="0" applyNumberFormat="1" applyFont="1" applyFill="1" applyBorder="1" applyAlignment="1">
      <alignment vertical="center" wrapText="1"/>
    </xf>
    <xf numFmtId="4" fontId="69" fillId="0" borderId="13" xfId="0" applyNumberFormat="1" applyFont="1" applyFill="1" applyBorder="1" applyAlignment="1">
      <alignment vertical="center"/>
    </xf>
    <xf numFmtId="4" fontId="69" fillId="0" borderId="14" xfId="0" applyNumberFormat="1" applyFont="1" applyFill="1" applyBorder="1" applyAlignment="1">
      <alignment vertical="center"/>
    </xf>
    <xf numFmtId="0" fontId="69" fillId="0" borderId="0" xfId="0" applyFont="1" applyFill="1" applyAlignment="1">
      <alignment wrapText="1"/>
    </xf>
    <xf numFmtId="4" fontId="69" fillId="0" borderId="0" xfId="0" applyNumberFormat="1" applyFont="1" applyFill="1" applyAlignment="1">
      <alignment wrapText="1"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/>
    </xf>
    <xf numFmtId="4" fontId="69" fillId="0" borderId="0" xfId="0" applyNumberFormat="1" applyFont="1" applyFill="1" applyAlignment="1">
      <alignment horizontal="right" wrapText="1"/>
    </xf>
    <xf numFmtId="0" fontId="70" fillId="0" borderId="0" xfId="218" applyFont="1" applyFill="1" applyBorder="1" applyAlignment="1">
      <alignment vertical="center" wrapText="1"/>
      <protection/>
    </xf>
    <xf numFmtId="0" fontId="72" fillId="0" borderId="0" xfId="0" applyNumberFormat="1" applyFont="1" applyFill="1" applyBorder="1" applyAlignment="1">
      <alignment horizontal="center" vertical="center" wrapText="1"/>
    </xf>
    <xf numFmtId="0" fontId="69" fillId="0" borderId="0" xfId="218" applyFont="1" applyFill="1" applyBorder="1">
      <alignment/>
      <protection/>
    </xf>
    <xf numFmtId="0" fontId="69" fillId="0" borderId="0" xfId="291" applyNumberFormat="1" applyFont="1" applyFill="1" applyBorder="1" applyAlignment="1">
      <alignment horizontal="left" vertical="center" wrapText="1"/>
      <protection/>
    </xf>
    <xf numFmtId="0" fontId="69" fillId="0" borderId="0" xfId="0" applyFont="1" applyFill="1" applyAlignment="1">
      <alignment horizontal="right"/>
    </xf>
    <xf numFmtId="0" fontId="69" fillId="0" borderId="0" xfId="218" applyFont="1" applyFill="1" applyBorder="1" applyAlignment="1">
      <alignment vertical="center" wrapText="1"/>
      <protection/>
    </xf>
    <xf numFmtId="0" fontId="19" fillId="0" borderId="13" xfId="218" applyFont="1" applyFill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/>
    </xf>
    <xf numFmtId="4" fontId="69" fillId="0" borderId="13" xfId="429" applyNumberFormat="1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wrapText="1"/>
    </xf>
    <xf numFmtId="4" fontId="69" fillId="46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218" applyFont="1" applyFill="1" applyBorder="1" applyAlignment="1">
      <alignment vertical="center" wrapText="1"/>
      <protection/>
    </xf>
    <xf numFmtId="0" fontId="75" fillId="0" borderId="0" xfId="0" applyFont="1" applyFill="1" applyAlignment="1">
      <alignment/>
    </xf>
    <xf numFmtId="0" fontId="70" fillId="46" borderId="0" xfId="218" applyFont="1" applyFill="1" applyBorder="1" applyAlignment="1">
      <alignment vertical="center" wrapText="1"/>
      <protection/>
    </xf>
    <xf numFmtId="0" fontId="70" fillId="46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4" fontId="19" fillId="0" borderId="13" xfId="310" applyNumberFormat="1" applyFont="1" applyBorder="1" applyAlignment="1">
      <alignment horizontal="right" vertical="center"/>
      <protection/>
    </xf>
    <xf numFmtId="4" fontId="19" fillId="0" borderId="13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166" fontId="74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13" xfId="0" applyFont="1" applyFill="1" applyBorder="1" applyAlignment="1">
      <alignment vertical="center"/>
    </xf>
    <xf numFmtId="0" fontId="19" fillId="0" borderId="0" xfId="0" applyFont="1" applyFill="1" applyAlignment="1">
      <alignment wrapText="1"/>
    </xf>
    <xf numFmtId="4" fontId="19" fillId="0" borderId="14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 wrapText="1"/>
    </xf>
    <xf numFmtId="14" fontId="16" fillId="0" borderId="13" xfId="0" applyNumberFormat="1" applyFont="1" applyBorder="1" applyAlignment="1">
      <alignment/>
    </xf>
    <xf numFmtId="4" fontId="19" fillId="0" borderId="13" xfId="0" applyNumberFormat="1" applyFont="1" applyFill="1" applyBorder="1" applyAlignment="1">
      <alignment vertical="center"/>
    </xf>
    <xf numFmtId="4" fontId="19" fillId="0" borderId="13" xfId="0" applyNumberFormat="1" applyFont="1" applyBorder="1" applyAlignment="1">
      <alignment horizontal="right"/>
    </xf>
    <xf numFmtId="4" fontId="77" fillId="15" borderId="0" xfId="0" applyNumberFormat="1" applyFont="1" applyFill="1" applyAlignment="1">
      <alignment/>
    </xf>
    <xf numFmtId="4" fontId="77" fillId="15" borderId="13" xfId="0" applyNumberFormat="1" applyFont="1" applyFill="1" applyBorder="1" applyAlignment="1">
      <alignment horizontal="center" wrapText="1"/>
    </xf>
    <xf numFmtId="4" fontId="77" fillId="15" borderId="0" xfId="0" applyNumberFormat="1" applyFont="1" applyFill="1" applyBorder="1" applyAlignment="1">
      <alignment vertical="center" wrapText="1"/>
    </xf>
    <xf numFmtId="4" fontId="77" fillId="15" borderId="0" xfId="0" applyNumberFormat="1" applyFont="1" applyFill="1" applyBorder="1" applyAlignment="1">
      <alignment/>
    </xf>
    <xf numFmtId="4" fontId="77" fillId="15" borderId="13" xfId="0" applyNumberFormat="1" applyFont="1" applyFill="1" applyBorder="1" applyAlignment="1">
      <alignment/>
    </xf>
    <xf numFmtId="4" fontId="77" fillId="15" borderId="0" xfId="0" applyNumberFormat="1" applyFont="1" applyFill="1" applyBorder="1" applyAlignment="1">
      <alignment/>
    </xf>
    <xf numFmtId="4" fontId="16" fillId="15" borderId="0" xfId="0" applyNumberFormat="1" applyFont="1" applyFill="1" applyBorder="1" applyAlignment="1">
      <alignment horizontal="center" wrapText="1"/>
    </xf>
    <xf numFmtId="4" fontId="16" fillId="15" borderId="0" xfId="0" applyNumberFormat="1" applyFont="1" applyFill="1" applyBorder="1" applyAlignment="1">
      <alignment vertical="center" wrapText="1"/>
    </xf>
    <xf numFmtId="4" fontId="77" fillId="47" borderId="0" xfId="0" applyNumberFormat="1" applyFont="1" applyFill="1" applyAlignment="1">
      <alignment/>
    </xf>
    <xf numFmtId="4" fontId="77" fillId="47" borderId="13" xfId="0" applyNumberFormat="1" applyFont="1" applyFill="1" applyBorder="1" applyAlignment="1">
      <alignment horizontal="center" wrapText="1"/>
    </xf>
    <xf numFmtId="0" fontId="16" fillId="47" borderId="0" xfId="0" applyFont="1" applyFill="1" applyAlignment="1">
      <alignment/>
    </xf>
    <xf numFmtId="4" fontId="78" fillId="47" borderId="0" xfId="0" applyNumberFormat="1" applyFont="1" applyFill="1" applyAlignment="1">
      <alignment/>
    </xf>
    <xf numFmtId="0" fontId="0" fillId="47" borderId="0" xfId="0" applyFont="1" applyFill="1" applyAlignment="1">
      <alignment/>
    </xf>
    <xf numFmtId="4" fontId="72" fillId="47" borderId="0" xfId="0" applyNumberFormat="1" applyFont="1" applyFill="1" applyBorder="1" applyAlignment="1">
      <alignment vertical="center"/>
    </xf>
    <xf numFmtId="4" fontId="77" fillId="47" borderId="13" xfId="0" applyNumberFormat="1" applyFont="1" applyFill="1" applyBorder="1" applyAlignment="1">
      <alignment/>
    </xf>
    <xf numFmtId="4" fontId="77" fillId="47" borderId="0" xfId="0" applyNumberFormat="1" applyFont="1" applyFill="1" applyBorder="1" applyAlignment="1">
      <alignment horizontal="center" wrapText="1"/>
    </xf>
    <xf numFmtId="4" fontId="77" fillId="47" borderId="0" xfId="0" applyNumberFormat="1" applyFont="1" applyFill="1" applyBorder="1" applyAlignment="1">
      <alignment vertical="center" wrapText="1"/>
    </xf>
    <xf numFmtId="4" fontId="77" fillId="47" borderId="0" xfId="0" applyNumberFormat="1" applyFont="1" applyFill="1" applyBorder="1" applyAlignment="1">
      <alignment/>
    </xf>
    <xf numFmtId="4" fontId="77" fillId="47" borderId="0" xfId="0" applyNumberFormat="1" applyFont="1" applyFill="1" applyBorder="1" applyAlignment="1">
      <alignment/>
    </xf>
    <xf numFmtId="0" fontId="69" fillId="46" borderId="0" xfId="0" applyFont="1" applyFill="1" applyBorder="1" applyAlignment="1">
      <alignment vertical="center" wrapText="1"/>
    </xf>
    <xf numFmtId="0" fontId="3" fillId="0" borderId="0" xfId="321">
      <alignment/>
      <protection/>
    </xf>
    <xf numFmtId="0" fontId="3" fillId="0" borderId="0" xfId="321" applyAlignment="1">
      <alignment/>
      <protection/>
    </xf>
    <xf numFmtId="4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" fillId="0" borderId="0" xfId="291">
      <alignment/>
      <protection/>
    </xf>
    <xf numFmtId="3" fontId="3" fillId="0" borderId="0" xfId="291" applyNumberFormat="1" applyAlignment="1">
      <alignment horizontal="right"/>
      <protection/>
    </xf>
    <xf numFmtId="4" fontId="3" fillId="0" borderId="0" xfId="291" applyNumberFormat="1" applyAlignment="1">
      <alignment horizontal="right"/>
      <protection/>
    </xf>
    <xf numFmtId="4" fontId="20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70" fillId="0" borderId="0" xfId="218" applyNumberFormat="1" applyFont="1" applyFill="1" applyBorder="1" applyAlignment="1">
      <alignment vertical="center" wrapText="1"/>
      <protection/>
    </xf>
    <xf numFmtId="4" fontId="79" fillId="0" borderId="0" xfId="0" applyNumberFormat="1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69" fillId="0" borderId="0" xfId="218" applyFont="1" applyFill="1" applyBorder="1" applyAlignment="1">
      <alignment horizontal="center" vertical="center" wrapText="1"/>
      <protection/>
    </xf>
    <xf numFmtId="0" fontId="19" fillId="0" borderId="0" xfId="218" applyFont="1" applyFill="1" applyBorder="1" applyAlignment="1">
      <alignment horizontal="center" vertical="center" wrapText="1"/>
      <protection/>
    </xf>
    <xf numFmtId="4" fontId="70" fillId="0" borderId="0" xfId="0" applyNumberFormat="1" applyFont="1" applyFill="1" applyBorder="1" applyAlignment="1">
      <alignment/>
    </xf>
    <xf numFmtId="4" fontId="80" fillId="0" borderId="0" xfId="0" applyNumberFormat="1" applyFont="1" applyFill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 wrapText="1"/>
    </xf>
    <xf numFmtId="4" fontId="70" fillId="0" borderId="0" xfId="342" applyNumberFormat="1" applyFont="1" applyFill="1" applyBorder="1" applyAlignment="1">
      <alignment horizontal="center" vertical="center" wrapText="1"/>
      <protection/>
    </xf>
    <xf numFmtId="0" fontId="16" fillId="0" borderId="13" xfId="218" applyFont="1" applyFill="1" applyBorder="1" applyAlignment="1">
      <alignment horizontal="center"/>
      <protection/>
    </xf>
    <xf numFmtId="4" fontId="16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4" fontId="83" fillId="0" borderId="0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right"/>
    </xf>
    <xf numFmtId="4" fontId="84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horizontal="right" vertical="center" wrapText="1"/>
    </xf>
    <xf numFmtId="0" fontId="84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wrapText="1"/>
    </xf>
    <xf numFmtId="0" fontId="19" fillId="0" borderId="13" xfId="346" applyFont="1" applyFill="1" applyBorder="1" applyAlignment="1">
      <alignment horizontal="center" vertical="center" wrapText="1"/>
      <protection/>
    </xf>
    <xf numFmtId="0" fontId="84" fillId="0" borderId="13" xfId="346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3" xfId="291" applyNumberFormat="1" applyFont="1" applyFill="1" applyBorder="1" applyAlignment="1">
      <alignment horizontal="center" vertical="center" wrapText="1"/>
      <protection/>
    </xf>
    <xf numFmtId="4" fontId="19" fillId="0" borderId="13" xfId="437" applyNumberFormat="1" applyFont="1" applyFill="1" applyBorder="1" applyAlignment="1">
      <alignment horizontal="right" vertical="center" wrapText="1"/>
    </xf>
    <xf numFmtId="4" fontId="8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19" fillId="0" borderId="13" xfId="322" applyNumberFormat="1" applyFont="1" applyFill="1" applyBorder="1" applyAlignment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4" xfId="322" applyFont="1" applyFill="1" applyBorder="1" applyAlignment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4" fontId="19" fillId="0" borderId="13" xfId="0" applyNumberFormat="1" applyFont="1" applyBorder="1" applyAlignment="1">
      <alignment horizontal="right" vertical="center" wrapText="1"/>
    </xf>
    <xf numFmtId="0" fontId="70" fillId="13" borderId="26" xfId="0" applyFont="1" applyFill="1" applyBorder="1" applyAlignment="1">
      <alignment horizontal="center" vertical="center" wrapText="1"/>
    </xf>
    <xf numFmtId="0" fontId="19" fillId="0" borderId="17" xfId="218" applyFont="1" applyFill="1" applyBorder="1" applyAlignment="1">
      <alignment horizontal="right" vertical="center" wrapText="1"/>
      <protection/>
    </xf>
    <xf numFmtId="0" fontId="19" fillId="0" borderId="13" xfId="218" applyFont="1" applyFill="1" applyBorder="1" applyAlignment="1">
      <alignment horizontal="right" vertical="center" wrapText="1"/>
      <protection/>
    </xf>
    <xf numFmtId="0" fontId="19" fillId="0" borderId="13" xfId="342" applyFont="1" applyFill="1" applyBorder="1" applyAlignment="1">
      <alignment vertical="center" wrapText="1"/>
      <protection/>
    </xf>
    <xf numFmtId="4" fontId="19" fillId="0" borderId="13" xfId="342" applyNumberFormat="1" applyFont="1" applyFill="1" applyBorder="1" applyAlignment="1">
      <alignment vertical="center" wrapText="1"/>
      <protection/>
    </xf>
    <xf numFmtId="0" fontId="19" fillId="0" borderId="14" xfId="218" applyFont="1" applyFill="1" applyBorder="1" applyAlignment="1">
      <alignment horizontal="right" vertical="center" wrapText="1"/>
      <protection/>
    </xf>
    <xf numFmtId="4" fontId="84" fillId="0" borderId="17" xfId="0" applyNumberFormat="1" applyFont="1" applyFill="1" applyBorder="1" applyAlignment="1">
      <alignment horizontal="center" vertical="center" wrapText="1"/>
    </xf>
    <xf numFmtId="0" fontId="19" fillId="0" borderId="17" xfId="342" applyFont="1" applyFill="1" applyBorder="1" applyAlignment="1">
      <alignment horizontal="center" vertical="center" wrapText="1"/>
      <protection/>
    </xf>
    <xf numFmtId="0" fontId="19" fillId="0" borderId="13" xfId="342" applyFont="1" applyFill="1" applyBorder="1" applyAlignment="1">
      <alignment horizontal="center" vertical="center" wrapText="1"/>
      <protection/>
    </xf>
    <xf numFmtId="0" fontId="85" fillId="0" borderId="0" xfId="0" applyFont="1" applyFill="1" applyAlignment="1">
      <alignment/>
    </xf>
    <xf numFmtId="4" fontId="85" fillId="13" borderId="27" xfId="342" applyNumberFormat="1" applyFont="1" applyFill="1" applyBorder="1" applyAlignment="1">
      <alignment vertical="center" wrapText="1"/>
      <protection/>
    </xf>
    <xf numFmtId="0" fontId="85" fillId="48" borderId="0" xfId="0" applyFont="1" applyFill="1" applyBorder="1" applyAlignment="1">
      <alignment horizontal="center" vertical="center" wrapText="1"/>
    </xf>
    <xf numFmtId="4" fontId="20" fillId="48" borderId="0" xfId="0" applyNumberFormat="1" applyFont="1" applyFill="1" applyBorder="1" applyAlignment="1">
      <alignment vertical="center" wrapText="1"/>
    </xf>
    <xf numFmtId="0" fontId="19" fillId="48" borderId="0" xfId="0" applyFont="1" applyFill="1" applyBorder="1" applyAlignment="1">
      <alignment vertical="center" wrapText="1"/>
    </xf>
    <xf numFmtId="0" fontId="19" fillId="48" borderId="0" xfId="0" applyFont="1" applyFill="1" applyBorder="1" applyAlignment="1">
      <alignment horizontal="left" vertical="center" wrapText="1"/>
    </xf>
    <xf numFmtId="0" fontId="69" fillId="48" borderId="0" xfId="218" applyFont="1" applyFill="1" applyBorder="1" applyAlignment="1">
      <alignment horizontal="center" vertical="center" wrapText="1"/>
      <protection/>
    </xf>
    <xf numFmtId="4" fontId="85" fillId="48" borderId="0" xfId="342" applyNumberFormat="1" applyFont="1" applyFill="1" applyBorder="1" applyAlignment="1">
      <alignment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4" fontId="85" fillId="13" borderId="27" xfId="0" applyNumberFormat="1" applyFont="1" applyFill="1" applyBorder="1" applyAlignment="1">
      <alignment vertical="center"/>
    </xf>
    <xf numFmtId="0" fontId="85" fillId="48" borderId="0" xfId="218" applyFont="1" applyFill="1" applyBorder="1" applyAlignment="1">
      <alignment horizontal="center" vertical="center" wrapText="1"/>
      <protection/>
    </xf>
    <xf numFmtId="4" fontId="85" fillId="48" borderId="0" xfId="0" applyNumberFormat="1" applyFont="1" applyFill="1" applyBorder="1" applyAlignment="1">
      <alignment vertical="center"/>
    </xf>
    <xf numFmtId="4" fontId="70" fillId="48" borderId="0" xfId="218" applyNumberFormat="1" applyFont="1" applyFill="1" applyBorder="1" applyAlignment="1">
      <alignment vertical="center" wrapText="1"/>
      <protection/>
    </xf>
    <xf numFmtId="0" fontId="16" fillId="0" borderId="13" xfId="218" applyFont="1" applyFill="1" applyBorder="1" applyAlignment="1">
      <alignment horizontal="right" vertical="center"/>
      <protection/>
    </xf>
    <xf numFmtId="0" fontId="16" fillId="0" borderId="17" xfId="0" applyFont="1" applyFill="1" applyBorder="1" applyAlignment="1">
      <alignment horizontal="right" vertical="center"/>
    </xf>
    <xf numFmtId="4" fontId="19" fillId="0" borderId="13" xfId="219" applyNumberFormat="1" applyFont="1" applyFill="1" applyBorder="1" applyAlignment="1">
      <alignment horizontal="right" vertical="center" wrapText="1"/>
      <protection/>
    </xf>
    <xf numFmtId="0" fontId="19" fillId="0" borderId="13" xfId="218" applyFont="1" applyFill="1" applyBorder="1" applyAlignment="1">
      <alignment horizontal="right" vertical="center"/>
      <protection/>
    </xf>
    <xf numFmtId="0" fontId="0" fillId="0" borderId="13" xfId="219" applyFont="1" applyBorder="1" applyAlignment="1">
      <alignment horizontal="center" vertical="center"/>
      <protection/>
    </xf>
    <xf numFmtId="0" fontId="19" fillId="0" borderId="0" xfId="218" applyFont="1" applyFill="1" applyBorder="1" applyAlignment="1">
      <alignment horizontal="center" vertical="center"/>
      <protection/>
    </xf>
    <xf numFmtId="4" fontId="19" fillId="0" borderId="13" xfId="219" applyNumberFormat="1" applyFont="1" applyBorder="1" applyAlignment="1">
      <alignment horizontal="right" vertical="center"/>
      <protection/>
    </xf>
    <xf numFmtId="4" fontId="0" fillId="0" borderId="13" xfId="219" applyNumberFormat="1" applyFont="1" applyBorder="1" applyAlignment="1">
      <alignment horizontal="right" vertical="center"/>
      <protection/>
    </xf>
    <xf numFmtId="4" fontId="0" fillId="0" borderId="13" xfId="219" applyNumberFormat="1" applyFont="1" applyFill="1" applyBorder="1" applyAlignment="1">
      <alignment horizontal="right" vertical="center"/>
      <protection/>
    </xf>
    <xf numFmtId="0" fontId="0" fillId="48" borderId="13" xfId="219" applyFont="1" applyFill="1" applyBorder="1" applyAlignment="1">
      <alignment horizontal="center" vertical="center"/>
      <protection/>
    </xf>
    <xf numFmtId="4" fontId="19" fillId="48" borderId="13" xfId="219" applyNumberFormat="1" applyFont="1" applyFill="1" applyBorder="1" applyAlignment="1">
      <alignment horizontal="right" vertical="center"/>
      <protection/>
    </xf>
    <xf numFmtId="0" fontId="86" fillId="0" borderId="0" xfId="0" applyFont="1" applyFill="1" applyBorder="1" applyAlignment="1">
      <alignment/>
    </xf>
    <xf numFmtId="0" fontId="86" fillId="0" borderId="0" xfId="218" applyFont="1" applyFill="1" applyBorder="1">
      <alignment/>
      <protection/>
    </xf>
    <xf numFmtId="0" fontId="86" fillId="0" borderId="0" xfId="0" applyFont="1" applyFill="1" applyAlignment="1">
      <alignment/>
    </xf>
    <xf numFmtId="0" fontId="86" fillId="0" borderId="0" xfId="218" applyFont="1" applyFill="1" applyBorder="1" applyAlignment="1">
      <alignment horizontal="right"/>
      <protection/>
    </xf>
    <xf numFmtId="0" fontId="86" fillId="0" borderId="0" xfId="218" applyFont="1" applyFill="1" applyBorder="1" applyAlignment="1">
      <alignment horizontal="center"/>
      <protection/>
    </xf>
    <xf numFmtId="4" fontId="86" fillId="0" borderId="0" xfId="218" applyNumberFormat="1" applyFont="1" applyFill="1" applyBorder="1">
      <alignment/>
      <protection/>
    </xf>
    <xf numFmtId="4" fontId="84" fillId="0" borderId="13" xfId="218" applyNumberFormat="1" applyFont="1" applyFill="1" applyBorder="1" applyAlignment="1">
      <alignment vertical="center" wrapText="1"/>
      <protection/>
    </xf>
    <xf numFmtId="4" fontId="19" fillId="0" borderId="13" xfId="342" applyNumberFormat="1" applyFont="1" applyBorder="1" applyAlignment="1">
      <alignment vertical="center" wrapText="1"/>
      <protection/>
    </xf>
    <xf numFmtId="4" fontId="19" fillId="0" borderId="13" xfId="342" applyNumberFormat="1" applyFont="1" applyBorder="1" applyAlignment="1">
      <alignment horizontal="right" vertical="center" wrapText="1"/>
      <protection/>
    </xf>
    <xf numFmtId="4" fontId="20" fillId="0" borderId="0" xfId="0" applyNumberFormat="1" applyFont="1" applyFill="1" applyBorder="1" applyAlignment="1">
      <alignment vertical="center"/>
    </xf>
    <xf numFmtId="0" fontId="19" fillId="0" borderId="0" xfId="218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87" fillId="0" borderId="0" xfId="0" applyNumberFormat="1" applyFont="1" applyFill="1" applyBorder="1" applyAlignment="1">
      <alignment vertical="center"/>
    </xf>
    <xf numFmtId="4" fontId="85" fillId="13" borderId="27" xfId="218" applyNumberFormat="1" applyFont="1" applyFill="1" applyBorder="1" applyAlignment="1">
      <alignment horizontal="center" vertical="center"/>
      <protection/>
    </xf>
    <xf numFmtId="0" fontId="85" fillId="0" borderId="0" xfId="0" applyFont="1" applyFill="1" applyBorder="1" applyAlignment="1">
      <alignment/>
    </xf>
    <xf numFmtId="0" fontId="88" fillId="0" borderId="13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4" fontId="19" fillId="48" borderId="13" xfId="0" applyNumberFormat="1" applyFont="1" applyFill="1" applyBorder="1" applyAlignment="1">
      <alignment horizontal="right" vertical="center"/>
    </xf>
    <xf numFmtId="0" fontId="19" fillId="48" borderId="13" xfId="0" applyFont="1" applyFill="1" applyBorder="1" applyAlignment="1">
      <alignment vertical="center" wrapText="1"/>
    </xf>
    <xf numFmtId="4" fontId="19" fillId="48" borderId="13" xfId="0" applyNumberFormat="1" applyFont="1" applyFill="1" applyBorder="1" applyAlignment="1">
      <alignment horizontal="right" vertical="center" wrapText="1"/>
    </xf>
    <xf numFmtId="0" fontId="84" fillId="0" borderId="0" xfId="0" applyFont="1" applyFill="1" applyBorder="1" applyAlignment="1">
      <alignment horizontal="center" vertical="center" wrapText="1"/>
    </xf>
    <xf numFmtId="4" fontId="88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85" fillId="13" borderId="27" xfId="342" applyNumberFormat="1" applyFont="1" applyFill="1" applyBorder="1" applyAlignment="1">
      <alignment horizontal="center" vertical="center" wrapText="1"/>
      <protection/>
    </xf>
    <xf numFmtId="4" fontId="19" fillId="0" borderId="13" xfId="0" applyNumberFormat="1" applyFont="1" applyBorder="1" applyAlignment="1">
      <alignment horizontal="right" vertical="center"/>
    </xf>
    <xf numFmtId="4" fontId="19" fillId="0" borderId="13" xfId="330" applyNumberFormat="1" applyFont="1" applyBorder="1" applyAlignment="1">
      <alignment horizontal="right" vertical="center"/>
      <protection/>
    </xf>
    <xf numFmtId="4" fontId="19" fillId="0" borderId="13" xfId="294" applyNumberFormat="1" applyFont="1" applyFill="1" applyBorder="1" applyAlignment="1">
      <alignment horizontal="right" vertical="center"/>
      <protection/>
    </xf>
    <xf numFmtId="4" fontId="19" fillId="0" borderId="13" xfId="294" applyNumberFormat="1" applyFont="1" applyBorder="1" applyAlignment="1">
      <alignment horizontal="right" vertical="center"/>
      <protection/>
    </xf>
    <xf numFmtId="0" fontId="84" fillId="0" borderId="13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right" vertical="center" wrapText="1"/>
    </xf>
    <xf numFmtId="0" fontId="85" fillId="0" borderId="0" xfId="291" applyFont="1" applyBorder="1" applyAlignment="1">
      <alignment wrapText="1"/>
      <protection/>
    </xf>
    <xf numFmtId="4" fontId="21" fillId="0" borderId="0" xfId="0" applyNumberFormat="1" applyFont="1" applyBorder="1" applyAlignment="1">
      <alignment horizontal="right" vertical="center" wrapText="1"/>
    </xf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4" fontId="80" fillId="0" borderId="0" xfId="0" applyNumberFormat="1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center" wrapText="1"/>
    </xf>
    <xf numFmtId="4" fontId="85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 horizontal="right" vertical="center" wrapText="1"/>
    </xf>
    <xf numFmtId="0" fontId="86" fillId="0" borderId="0" xfId="0" applyFont="1" applyFill="1" applyBorder="1" applyAlignment="1">
      <alignment horizontal="right"/>
    </xf>
    <xf numFmtId="0" fontId="85" fillId="0" borderId="0" xfId="0" applyFont="1" applyFill="1" applyBorder="1" applyAlignment="1">
      <alignment/>
    </xf>
    <xf numFmtId="4" fontId="86" fillId="0" borderId="0" xfId="0" applyNumberFormat="1" applyFont="1" applyFill="1" applyBorder="1" applyAlignment="1">
      <alignment/>
    </xf>
    <xf numFmtId="0" fontId="92" fillId="13" borderId="28" xfId="0" applyFont="1" applyFill="1" applyBorder="1" applyAlignment="1">
      <alignment vertical="center"/>
    </xf>
    <xf numFmtId="0" fontId="85" fillId="48" borderId="0" xfId="218" applyFont="1" applyFill="1" applyBorder="1" applyAlignment="1">
      <alignment horizontal="center" vertical="center"/>
      <protection/>
    </xf>
    <xf numFmtId="4" fontId="85" fillId="48" borderId="0" xfId="218" applyNumberFormat="1" applyFont="1" applyFill="1" applyBorder="1" applyAlignment="1">
      <alignment horizontal="center" vertical="center"/>
      <protection/>
    </xf>
    <xf numFmtId="4" fontId="20" fillId="48" borderId="0" xfId="0" applyNumberFormat="1" applyFont="1" applyFill="1" applyBorder="1" applyAlignment="1">
      <alignment vertical="center"/>
    </xf>
    <xf numFmtId="4" fontId="85" fillId="13" borderId="27" xfId="218" applyNumberFormat="1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4" fontId="80" fillId="0" borderId="0" xfId="0" applyNumberFormat="1" applyFont="1" applyFill="1" applyBorder="1" applyAlignment="1">
      <alignment/>
    </xf>
    <xf numFmtId="0" fontId="86" fillId="0" borderId="0" xfId="291" applyNumberFormat="1" applyFont="1" applyFill="1" applyBorder="1" applyAlignment="1">
      <alignment vertical="center" wrapText="1"/>
      <protection/>
    </xf>
    <xf numFmtId="0" fontId="86" fillId="0" borderId="0" xfId="291" applyNumberFormat="1" applyFont="1" applyFill="1" applyBorder="1" applyAlignment="1">
      <alignment horizontal="left" vertical="center" wrapText="1"/>
      <protection/>
    </xf>
    <xf numFmtId="4" fontId="90" fillId="0" borderId="0" xfId="0" applyNumberFormat="1" applyFont="1" applyFill="1" applyBorder="1" applyAlignment="1">
      <alignment vertical="center" wrapText="1"/>
    </xf>
    <xf numFmtId="0" fontId="16" fillId="0" borderId="13" xfId="321" applyFont="1" applyBorder="1" applyAlignment="1">
      <alignment horizontal="center" vertical="center"/>
      <protection/>
    </xf>
    <xf numFmtId="0" fontId="19" fillId="48" borderId="0" xfId="0" applyFont="1" applyFill="1" applyBorder="1" applyAlignment="1">
      <alignment horizontal="center" vertical="center" wrapText="1"/>
    </xf>
    <xf numFmtId="14" fontId="19" fillId="48" borderId="0" xfId="0" applyNumberFormat="1" applyFont="1" applyFill="1" applyBorder="1" applyAlignment="1">
      <alignment horizontal="center" vertical="center" wrapText="1"/>
    </xf>
    <xf numFmtId="4" fontId="19" fillId="48" borderId="0" xfId="0" applyNumberFormat="1" applyFont="1" applyFill="1" applyBorder="1" applyAlignment="1">
      <alignment vertical="center" wrapText="1"/>
    </xf>
    <xf numFmtId="0" fontId="71" fillId="48" borderId="0" xfId="0" applyFont="1" applyFill="1" applyBorder="1" applyAlignment="1">
      <alignment/>
    </xf>
    <xf numFmtId="4" fontId="71" fillId="48" borderId="0" xfId="0" applyNumberFormat="1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17" fillId="48" borderId="0" xfId="0" applyFont="1" applyFill="1" applyBorder="1" applyAlignment="1">
      <alignment vertical="center" wrapText="1"/>
    </xf>
    <xf numFmtId="4" fontId="93" fillId="48" borderId="0" xfId="0" applyNumberFormat="1" applyFont="1" applyFill="1" applyBorder="1" applyAlignment="1">
      <alignment horizontal="right" vertical="center" wrapText="1"/>
    </xf>
    <xf numFmtId="4" fontId="17" fillId="48" borderId="0" xfId="0" applyNumberFormat="1" applyFont="1" applyFill="1" applyBorder="1" applyAlignment="1">
      <alignment vertical="center" wrapText="1"/>
    </xf>
    <xf numFmtId="0" fontId="17" fillId="48" borderId="0" xfId="0" applyFont="1" applyFill="1" applyBorder="1" applyAlignment="1">
      <alignment horizontal="right" vertical="center" wrapText="1"/>
    </xf>
    <xf numFmtId="4" fontId="17" fillId="48" borderId="0" xfId="0" applyNumberFormat="1" applyFont="1" applyFill="1" applyBorder="1" applyAlignment="1">
      <alignment horizontal="right" vertical="center" wrapText="1"/>
    </xf>
    <xf numFmtId="0" fontId="58" fillId="48" borderId="0" xfId="0" applyFont="1" applyFill="1" applyBorder="1" applyAlignment="1">
      <alignment horizontal="left" vertical="center" indent="2"/>
    </xf>
    <xf numFmtId="4" fontId="0" fillId="48" borderId="0" xfId="0" applyNumberFormat="1" applyFont="1" applyFill="1" applyBorder="1" applyAlignment="1">
      <alignment/>
    </xf>
    <xf numFmtId="0" fontId="93" fillId="48" borderId="0" xfId="0" applyFont="1" applyFill="1" applyBorder="1" applyAlignment="1">
      <alignment vertical="center"/>
    </xf>
    <xf numFmtId="4" fontId="93" fillId="48" borderId="0" xfId="0" applyNumberFormat="1" applyFont="1" applyFill="1" applyBorder="1" applyAlignment="1">
      <alignment/>
    </xf>
    <xf numFmtId="4" fontId="19" fillId="48" borderId="13" xfId="0" applyNumberFormat="1" applyFont="1" applyFill="1" applyBorder="1" applyAlignment="1">
      <alignment vertical="center" wrapText="1"/>
    </xf>
    <xf numFmtId="4" fontId="58" fillId="48" borderId="0" xfId="0" applyNumberFormat="1" applyFont="1" applyFill="1" applyBorder="1" applyAlignment="1">
      <alignment vertical="center" wrapText="1"/>
    </xf>
    <xf numFmtId="14" fontId="19" fillId="48" borderId="0" xfId="0" applyNumberFormat="1" applyFont="1" applyFill="1" applyBorder="1" applyAlignment="1">
      <alignment/>
    </xf>
    <xf numFmtId="4" fontId="19" fillId="48" borderId="14" xfId="0" applyNumberFormat="1" applyFont="1" applyFill="1" applyBorder="1" applyAlignment="1">
      <alignment vertical="center" wrapText="1"/>
    </xf>
    <xf numFmtId="0" fontId="87" fillId="0" borderId="29" xfId="291" applyFont="1" applyFill="1" applyBorder="1" applyAlignment="1">
      <alignment horizontal="centerContinuous" vertical="center" wrapText="1"/>
      <protection/>
    </xf>
    <xf numFmtId="0" fontId="87" fillId="0" borderId="30" xfId="291" applyFont="1" applyFill="1" applyBorder="1" applyAlignment="1">
      <alignment horizontal="centerContinuous" vertical="center" wrapText="1"/>
      <protection/>
    </xf>
    <xf numFmtId="0" fontId="87" fillId="0" borderId="31" xfId="291" applyFont="1" applyFill="1" applyBorder="1" applyAlignment="1">
      <alignment horizontal="centerContinuous" vertical="center" wrapText="1"/>
      <protection/>
    </xf>
    <xf numFmtId="4" fontId="49" fillId="13" borderId="27" xfId="291" applyNumberFormat="1" applyFont="1" applyFill="1" applyBorder="1">
      <alignment/>
      <protection/>
    </xf>
    <xf numFmtId="0" fontId="20" fillId="48" borderId="0" xfId="291" applyFont="1" applyFill="1" applyAlignment="1">
      <alignment horizontal="center"/>
      <protection/>
    </xf>
    <xf numFmtId="44" fontId="49" fillId="13" borderId="32" xfId="437" applyFont="1" applyFill="1" applyBorder="1" applyAlignment="1">
      <alignment horizontal="center" vertical="center"/>
    </xf>
    <xf numFmtId="0" fontId="19" fillId="0" borderId="0" xfId="291" applyFont="1">
      <alignment/>
      <protection/>
    </xf>
    <xf numFmtId="0" fontId="20" fillId="0" borderId="0" xfId="291" applyFont="1">
      <alignment/>
      <protection/>
    </xf>
    <xf numFmtId="0" fontId="20" fillId="0" borderId="0" xfId="291" applyFont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0" fillId="0" borderId="33" xfId="291" applyFont="1" applyFill="1" applyBorder="1" applyAlignment="1">
      <alignment horizontal="center" vertical="center" wrapText="1"/>
      <protection/>
    </xf>
    <xf numFmtId="0" fontId="20" fillId="0" borderId="26" xfId="291" applyFont="1" applyFill="1" applyBorder="1" applyAlignment="1">
      <alignment horizontal="left" vertical="center" wrapText="1"/>
      <protection/>
    </xf>
    <xf numFmtId="0" fontId="20" fillId="0" borderId="26" xfId="291" applyFont="1" applyFill="1" applyBorder="1" applyAlignment="1">
      <alignment horizontal="center" vertical="center" wrapText="1"/>
      <protection/>
    </xf>
    <xf numFmtId="0" fontId="20" fillId="0" borderId="34" xfId="291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/>
    </xf>
    <xf numFmtId="4" fontId="0" fillId="48" borderId="0" xfId="0" applyNumberFormat="1" applyFont="1" applyFill="1" applyAlignment="1">
      <alignment/>
    </xf>
    <xf numFmtId="0" fontId="19" fillId="48" borderId="0" xfId="322" applyFont="1" applyFill="1">
      <alignment/>
      <protection/>
    </xf>
    <xf numFmtId="0" fontId="20" fillId="48" borderId="0" xfId="322" applyFont="1" applyFill="1">
      <alignment/>
      <protection/>
    </xf>
    <xf numFmtId="4" fontId="20" fillId="13" borderId="27" xfId="322" applyNumberFormat="1" applyFont="1" applyFill="1" applyBorder="1" applyAlignment="1">
      <alignment horizontal="right"/>
      <protection/>
    </xf>
    <xf numFmtId="0" fontId="0" fillId="48" borderId="0" xfId="0" applyFont="1" applyFill="1" applyBorder="1" applyAlignment="1">
      <alignment/>
    </xf>
    <xf numFmtId="4" fontId="0" fillId="48" borderId="0" xfId="0" applyNumberFormat="1" applyFont="1" applyFill="1" applyBorder="1" applyAlignment="1">
      <alignment/>
    </xf>
    <xf numFmtId="4" fontId="49" fillId="48" borderId="0" xfId="0" applyNumberFormat="1" applyFont="1" applyFill="1" applyBorder="1" applyAlignment="1">
      <alignment/>
    </xf>
    <xf numFmtId="4" fontId="20" fillId="13" borderId="27" xfId="0" applyNumberFormat="1" applyFont="1" applyFill="1" applyBorder="1" applyAlignment="1">
      <alignment/>
    </xf>
    <xf numFmtId="0" fontId="20" fillId="13" borderId="35" xfId="322" applyFont="1" applyFill="1" applyBorder="1">
      <alignment/>
      <protection/>
    </xf>
    <xf numFmtId="4" fontId="20" fillId="13" borderId="27" xfId="322" applyNumberFormat="1" applyFont="1" applyFill="1" applyBorder="1">
      <alignment/>
      <protection/>
    </xf>
    <xf numFmtId="0" fontId="0" fillId="48" borderId="0" xfId="0" applyFont="1" applyFill="1" applyBorder="1" applyAlignment="1">
      <alignment vertical="center" wrapText="1"/>
    </xf>
    <xf numFmtId="4" fontId="0" fillId="48" borderId="0" xfId="0" applyNumberFormat="1" applyFont="1" applyFill="1" applyBorder="1" applyAlignment="1">
      <alignment horizontal="right" vertical="center" wrapText="1"/>
    </xf>
    <xf numFmtId="0" fontId="19" fillId="48" borderId="0" xfId="322" applyFont="1" applyFill="1" applyAlignment="1">
      <alignment wrapText="1"/>
      <protection/>
    </xf>
    <xf numFmtId="0" fontId="49" fillId="48" borderId="0" xfId="0" applyFont="1" applyFill="1" applyBorder="1" applyAlignment="1">
      <alignment vertical="center" wrapText="1"/>
    </xf>
    <xf numFmtId="4" fontId="0" fillId="48" borderId="0" xfId="0" applyNumberFormat="1" applyFont="1" applyFill="1" applyBorder="1" applyAlignment="1">
      <alignment vertical="center" wrapText="1"/>
    </xf>
    <xf numFmtId="0" fontId="19" fillId="0" borderId="0" xfId="322" applyFont="1">
      <alignment/>
      <protection/>
    </xf>
    <xf numFmtId="0" fontId="19" fillId="0" borderId="0" xfId="322" applyFont="1" applyAlignment="1">
      <alignment wrapText="1"/>
      <protection/>
    </xf>
    <xf numFmtId="4" fontId="49" fillId="48" borderId="0" xfId="0" applyNumberFormat="1" applyFont="1" applyFill="1" applyBorder="1" applyAlignment="1">
      <alignment vertical="center" wrapText="1"/>
    </xf>
    <xf numFmtId="0" fontId="0" fillId="48" borderId="0" xfId="0" applyFont="1" applyFill="1" applyBorder="1" applyAlignment="1">
      <alignment horizontal="right" vertical="center" wrapText="1"/>
    </xf>
    <xf numFmtId="0" fontId="20" fillId="48" borderId="13" xfId="322" applyFont="1" applyFill="1" applyBorder="1">
      <alignment/>
      <protection/>
    </xf>
    <xf numFmtId="0" fontId="20" fillId="48" borderId="13" xfId="322" applyFont="1" applyFill="1" applyBorder="1" applyAlignment="1">
      <alignment wrapText="1"/>
      <protection/>
    </xf>
    <xf numFmtId="0" fontId="20" fillId="0" borderId="13" xfId="322" applyFont="1" applyBorder="1">
      <alignment/>
      <protection/>
    </xf>
    <xf numFmtId="0" fontId="20" fillId="0" borderId="13" xfId="322" applyFont="1" applyBorder="1" applyAlignment="1">
      <alignment wrapText="1"/>
      <protection/>
    </xf>
    <xf numFmtId="0" fontId="19" fillId="0" borderId="17" xfId="0" applyFont="1" applyFill="1" applyBorder="1" applyAlignment="1">
      <alignment horizontal="left" vertical="center" wrapText="1"/>
    </xf>
    <xf numFmtId="4" fontId="69" fillId="0" borderId="13" xfId="0" applyNumberFormat="1" applyFont="1" applyFill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20" fillId="0" borderId="0" xfId="0" applyNumberFormat="1" applyFont="1" applyFill="1" applyBorder="1" applyAlignment="1">
      <alignment horizontal="center" vertical="center"/>
    </xf>
    <xf numFmtId="4" fontId="19" fillId="0" borderId="36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 wrapText="1"/>
    </xf>
    <xf numFmtId="4" fontId="19" fillId="0" borderId="37" xfId="0" applyNumberFormat="1" applyFont="1" applyFill="1" applyBorder="1" applyAlignment="1">
      <alignment horizontal="center" vertical="center"/>
    </xf>
    <xf numFmtId="0" fontId="70" fillId="13" borderId="28" xfId="0" applyFont="1" applyFill="1" applyBorder="1" applyAlignment="1">
      <alignment vertical="center"/>
    </xf>
    <xf numFmtId="0" fontId="70" fillId="13" borderId="35" xfId="0" applyFont="1" applyFill="1" applyBorder="1" applyAlignment="1">
      <alignment horizontal="center" vertical="center" wrapText="1"/>
    </xf>
    <xf numFmtId="4" fontId="70" fillId="13" borderId="35" xfId="0" applyNumberFormat="1" applyFont="1" applyFill="1" applyBorder="1" applyAlignment="1">
      <alignment horizontal="center" vertical="center" wrapText="1"/>
    </xf>
    <xf numFmtId="0" fontId="70" fillId="13" borderId="27" xfId="0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4" fontId="94" fillId="0" borderId="13" xfId="0" applyNumberFormat="1" applyFont="1" applyFill="1" applyBorder="1" applyAlignment="1">
      <alignment horizontal="center" vertical="center"/>
    </xf>
    <xf numFmtId="4" fontId="94" fillId="0" borderId="14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center" vertical="center"/>
    </xf>
    <xf numFmtId="4" fontId="19" fillId="48" borderId="13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172" fontId="19" fillId="0" borderId="13" xfId="42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39" xfId="0" applyFont="1" applyFill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left" wrapText="1"/>
    </xf>
    <xf numFmtId="0" fontId="20" fillId="13" borderId="40" xfId="0" applyFont="1" applyFill="1" applyBorder="1" applyAlignment="1">
      <alignment horizontal="center" vertical="top" wrapText="1"/>
    </xf>
    <xf numFmtId="0" fontId="20" fillId="13" borderId="3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 wrapText="1"/>
    </xf>
    <xf numFmtId="0" fontId="0" fillId="0" borderId="0" xfId="0" applyFont="1" applyAlignment="1">
      <alignment horizontal="left" vertical="center" indent="2"/>
    </xf>
    <xf numFmtId="0" fontId="19" fillId="0" borderId="0" xfId="0" applyFont="1" applyAlignment="1">
      <alignment horizontal="justify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13" borderId="28" xfId="0" applyFont="1" applyFill="1" applyBorder="1" applyAlignment="1">
      <alignment vertical="center"/>
    </xf>
    <xf numFmtId="0" fontId="20" fillId="13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20" fillId="48" borderId="13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49" fillId="0" borderId="0" xfId="0" applyFont="1" applyAlignment="1">
      <alignment/>
    </xf>
    <xf numFmtId="0" fontId="20" fillId="13" borderId="13" xfId="0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0" fontId="17" fillId="0" borderId="13" xfId="291" applyFont="1" applyFill="1" applyBorder="1" applyAlignment="1">
      <alignment horizontal="center" vertical="center" wrapText="1"/>
      <protection/>
    </xf>
    <xf numFmtId="4" fontId="77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95" fillId="0" borderId="0" xfId="0" applyNumberFormat="1" applyFont="1" applyBorder="1" applyAlignment="1">
      <alignment/>
    </xf>
    <xf numFmtId="1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15" borderId="0" xfId="0" applyFont="1" applyFill="1" applyBorder="1" applyAlignment="1">
      <alignment/>
    </xf>
    <xf numFmtId="4" fontId="78" fillId="47" borderId="0" xfId="0" applyNumberFormat="1" applyFont="1" applyFill="1" applyBorder="1" applyAlignment="1">
      <alignment horizontal="center"/>
    </xf>
    <xf numFmtId="0" fontId="17" fillId="0" borderId="14" xfId="291" applyFont="1" applyFill="1" applyBorder="1" applyAlignment="1">
      <alignment horizontal="center" vertical="center" wrapText="1"/>
      <protection/>
    </xf>
    <xf numFmtId="172" fontId="49" fillId="13" borderId="27" xfId="437" applyNumberFormat="1" applyFont="1" applyFill="1" applyBorder="1" applyAlignment="1">
      <alignment vertical="center" wrapText="1"/>
    </xf>
    <xf numFmtId="49" fontId="17" fillId="0" borderId="13" xfId="298" applyNumberFormat="1" applyFont="1" applyBorder="1" applyAlignment="1">
      <alignment wrapText="1"/>
      <protection/>
    </xf>
    <xf numFmtId="0" fontId="20" fillId="13" borderId="13" xfId="291" applyFont="1" applyFill="1" applyBorder="1" applyAlignment="1">
      <alignment horizontal="center" vertical="center" wrapText="1"/>
      <protection/>
    </xf>
    <xf numFmtId="0" fontId="16" fillId="0" borderId="17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left" wrapText="1"/>
    </xf>
    <xf numFmtId="4" fontId="16" fillId="0" borderId="17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0" fontId="16" fillId="47" borderId="0" xfId="0" applyFont="1" applyFill="1" applyBorder="1" applyAlignment="1">
      <alignment/>
    </xf>
    <xf numFmtId="4" fontId="16" fillId="0" borderId="13" xfId="310" applyNumberFormat="1" applyFont="1" applyBorder="1" applyAlignment="1">
      <alignment horizontal="right" vertical="center"/>
      <protection/>
    </xf>
    <xf numFmtId="0" fontId="16" fillId="0" borderId="14" xfId="0" applyNumberFormat="1" applyFont="1" applyFill="1" applyBorder="1" applyAlignment="1">
      <alignment horizontal="center" vertical="center" wrapText="1"/>
    </xf>
    <xf numFmtId="4" fontId="77" fillId="13" borderId="27" xfId="0" applyNumberFormat="1" applyFont="1" applyFill="1" applyBorder="1" applyAlignment="1">
      <alignment horizontal="right" vertical="center" wrapText="1"/>
    </xf>
    <xf numFmtId="0" fontId="16" fillId="13" borderId="28" xfId="0" applyFont="1" applyFill="1" applyBorder="1" applyAlignment="1">
      <alignment horizontal="center" vertical="center" wrapText="1"/>
    </xf>
    <xf numFmtId="0" fontId="77" fillId="13" borderId="35" xfId="0" applyFont="1" applyFill="1" applyBorder="1" applyAlignment="1">
      <alignment vertical="center" wrapText="1"/>
    </xf>
    <xf numFmtId="0" fontId="16" fillId="13" borderId="35" xfId="0" applyFont="1" applyFill="1" applyBorder="1" applyAlignment="1">
      <alignment vertical="center" wrapText="1"/>
    </xf>
    <xf numFmtId="4" fontId="77" fillId="13" borderId="27" xfId="0" applyNumberFormat="1" applyFont="1" applyFill="1" applyBorder="1" applyAlignment="1">
      <alignment vertical="center" wrapText="1"/>
    </xf>
    <xf numFmtId="0" fontId="19" fillId="13" borderId="35" xfId="0" applyFont="1" applyFill="1" applyBorder="1" applyAlignment="1">
      <alignment vertical="center" wrapText="1"/>
    </xf>
    <xf numFmtId="4" fontId="20" fillId="13" borderId="27" xfId="0" applyNumberFormat="1" applyFont="1" applyFill="1" applyBorder="1" applyAlignment="1">
      <alignment vertical="center" wrapText="1"/>
    </xf>
    <xf numFmtId="0" fontId="16" fillId="0" borderId="13" xfId="322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16" fillId="0" borderId="0" xfId="282" applyFont="1" applyFill="1" applyBorder="1">
      <alignment/>
      <protection/>
    </xf>
    <xf numFmtId="4" fontId="16" fillId="0" borderId="0" xfId="282" applyNumberFormat="1" applyFont="1" applyFill="1" applyBorder="1">
      <alignment/>
      <protection/>
    </xf>
    <xf numFmtId="4" fontId="77" fillId="15" borderId="0" xfId="0" applyNumberFormat="1" applyFont="1" applyFill="1" applyBorder="1" applyAlignment="1">
      <alignment horizontal="right"/>
    </xf>
    <xf numFmtId="4" fontId="77" fillId="47" borderId="0" xfId="0" applyNumberFormat="1" applyFont="1" applyFill="1" applyBorder="1" applyAlignment="1">
      <alignment horizontal="right"/>
    </xf>
    <xf numFmtId="4" fontId="4" fillId="15" borderId="0" xfId="0" applyNumberFormat="1" applyFont="1" applyFill="1" applyBorder="1" applyAlignment="1">
      <alignment horizontal="center" wrapText="1"/>
    </xf>
    <xf numFmtId="4" fontId="96" fillId="15" borderId="0" xfId="0" applyNumberFormat="1" applyFont="1" applyFill="1" applyBorder="1" applyAlignment="1">
      <alignment vertical="center" wrapText="1"/>
    </xf>
    <xf numFmtId="4" fontId="16" fillId="47" borderId="0" xfId="0" applyNumberFormat="1" applyFont="1" applyFill="1" applyBorder="1" applyAlignment="1">
      <alignment/>
    </xf>
    <xf numFmtId="4" fontId="85" fillId="15" borderId="0" xfId="0" applyNumberFormat="1" applyFont="1" applyFill="1" applyBorder="1" applyAlignment="1">
      <alignment/>
    </xf>
    <xf numFmtId="0" fontId="58" fillId="15" borderId="0" xfId="0" applyFont="1" applyFill="1" applyAlignment="1">
      <alignment horizontal="center"/>
    </xf>
    <xf numFmtId="4" fontId="58" fillId="15" borderId="0" xfId="0" applyNumberFormat="1" applyFont="1" applyFill="1" applyAlignment="1">
      <alignment horizontal="center"/>
    </xf>
    <xf numFmtId="4" fontId="58" fillId="15" borderId="0" xfId="0" applyNumberFormat="1" applyFont="1" applyFill="1" applyBorder="1" applyAlignment="1">
      <alignment horizontal="center" wrapText="1"/>
    </xf>
    <xf numFmtId="0" fontId="58" fillId="15" borderId="0" xfId="0" applyFont="1" applyFill="1" applyBorder="1" applyAlignment="1">
      <alignment horizontal="center"/>
    </xf>
    <xf numFmtId="4" fontId="58" fillId="15" borderId="0" xfId="0" applyNumberFormat="1" applyFont="1" applyFill="1" applyBorder="1" applyAlignment="1">
      <alignment horizontal="center"/>
    </xf>
    <xf numFmtId="172" fontId="58" fillId="15" borderId="0" xfId="0" applyNumberFormat="1" applyFont="1" applyFill="1" applyBorder="1" applyAlignment="1">
      <alignment horizontal="center"/>
    </xf>
    <xf numFmtId="4" fontId="58" fillId="15" borderId="0" xfId="0" applyNumberFormat="1" applyFont="1" applyFill="1" applyBorder="1" applyAlignment="1">
      <alignment horizontal="center" vertical="center" wrapText="1"/>
    </xf>
    <xf numFmtId="4" fontId="85" fillId="15" borderId="32" xfId="0" applyNumberFormat="1" applyFont="1" applyFill="1" applyBorder="1" applyAlignment="1">
      <alignment/>
    </xf>
    <xf numFmtId="192" fontId="42" fillId="49" borderId="0" xfId="322" applyNumberFormat="1" applyFont="1" applyFill="1" applyBorder="1" applyAlignment="1">
      <alignment vertical="center"/>
      <protection/>
    </xf>
    <xf numFmtId="0" fontId="16" fillId="0" borderId="13" xfId="291" applyFont="1" applyFill="1" applyBorder="1" applyAlignment="1">
      <alignment horizontal="center" vertical="center" wrapText="1"/>
      <protection/>
    </xf>
    <xf numFmtId="4" fontId="49" fillId="13" borderId="27" xfId="291" applyNumberFormat="1" applyFont="1" applyFill="1" applyBorder="1" applyAlignment="1">
      <alignment vertical="center" wrapText="1"/>
      <protection/>
    </xf>
    <xf numFmtId="191" fontId="16" fillId="0" borderId="13" xfId="317" applyNumberFormat="1" applyFont="1" applyBorder="1" applyAlignment="1">
      <alignment horizontal="center"/>
      <protection/>
    </xf>
    <xf numFmtId="4" fontId="16" fillId="0" borderId="13" xfId="291" applyNumberFormat="1" applyFont="1" applyFill="1" applyBorder="1" applyAlignment="1">
      <alignment vertical="center" wrapText="1"/>
      <protection/>
    </xf>
    <xf numFmtId="191" fontId="16" fillId="0" borderId="13" xfId="291" applyNumberFormat="1" applyFont="1" applyFill="1" applyBorder="1" applyAlignment="1">
      <alignment horizontal="center" vertical="center" wrapText="1"/>
      <protection/>
    </xf>
    <xf numFmtId="0" fontId="16" fillId="0" borderId="13" xfId="291" applyFont="1" applyFill="1" applyBorder="1" applyAlignment="1">
      <alignment vertical="center" wrapText="1"/>
      <protection/>
    </xf>
    <xf numFmtId="4" fontId="16" fillId="48" borderId="13" xfId="291" applyNumberFormat="1" applyFont="1" applyFill="1" applyBorder="1" applyAlignment="1">
      <alignment vertical="center" wrapText="1"/>
      <protection/>
    </xf>
    <xf numFmtId="191" fontId="16" fillId="48" borderId="13" xfId="291" applyNumberFormat="1" applyFont="1" applyFill="1" applyBorder="1" applyAlignment="1">
      <alignment horizontal="center" vertical="center" wrapText="1"/>
      <protection/>
    </xf>
    <xf numFmtId="0" fontId="16" fillId="48" borderId="13" xfId="291" applyFont="1" applyFill="1" applyBorder="1" applyAlignment="1">
      <alignment vertical="center" wrapText="1"/>
      <protection/>
    </xf>
    <xf numFmtId="0" fontId="16" fillId="0" borderId="17" xfId="291" applyFont="1" applyFill="1" applyBorder="1" applyAlignment="1">
      <alignment horizontal="center" vertical="center" wrapText="1"/>
      <protection/>
    </xf>
    <xf numFmtId="4" fontId="16" fillId="0" borderId="13" xfId="0" applyNumberFormat="1" applyFont="1" applyFill="1" applyBorder="1" applyAlignment="1">
      <alignment horizontal="right" wrapText="1"/>
    </xf>
    <xf numFmtId="4" fontId="80" fillId="0" borderId="43" xfId="0" applyNumberFormat="1" applyFont="1" applyFill="1" applyBorder="1" applyAlignment="1">
      <alignment horizontal="center" vertical="center" wrapText="1"/>
    </xf>
    <xf numFmtId="4" fontId="80" fillId="0" borderId="44" xfId="0" applyNumberFormat="1" applyFont="1" applyFill="1" applyBorder="1" applyAlignment="1">
      <alignment horizontal="center" vertical="center" wrapText="1"/>
    </xf>
    <xf numFmtId="0" fontId="69" fillId="48" borderId="0" xfId="0" applyFont="1" applyFill="1" applyBorder="1" applyAlignment="1">
      <alignment horizontal="left" wrapText="1"/>
    </xf>
    <xf numFmtId="4" fontId="69" fillId="48" borderId="0" xfId="0" applyNumberFormat="1" applyFont="1" applyFill="1" applyBorder="1" applyAlignment="1">
      <alignment horizontal="center" vertical="center"/>
    </xf>
    <xf numFmtId="4" fontId="69" fillId="48" borderId="0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wrapText="1"/>
    </xf>
    <xf numFmtId="4" fontId="69" fillId="0" borderId="16" xfId="0" applyNumberFormat="1" applyFont="1" applyFill="1" applyBorder="1" applyAlignment="1">
      <alignment horizontal="center" vertical="center" wrapText="1"/>
    </xf>
    <xf numFmtId="4" fontId="20" fillId="13" borderId="35" xfId="0" applyNumberFormat="1" applyFont="1" applyFill="1" applyBorder="1" applyAlignment="1">
      <alignment horizontal="center" vertical="center" wrapText="1"/>
    </xf>
    <xf numFmtId="4" fontId="20" fillId="13" borderId="27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4" fontId="19" fillId="0" borderId="13" xfId="429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4" fontId="70" fillId="0" borderId="16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4" fontId="70" fillId="13" borderId="27" xfId="0" applyNumberFormat="1" applyFont="1" applyFill="1" applyBorder="1" applyAlignment="1">
      <alignment horizontal="center" vertical="center" wrapText="1"/>
    </xf>
    <xf numFmtId="0" fontId="93" fillId="13" borderId="28" xfId="0" applyFont="1" applyFill="1" applyBorder="1" applyAlignment="1">
      <alignment horizontal="center" vertical="center"/>
    </xf>
    <xf numFmtId="4" fontId="19" fillId="48" borderId="13" xfId="0" applyNumberFormat="1" applyFont="1" applyFill="1" applyBorder="1" applyAlignment="1">
      <alignment horizontal="center" vertical="center" wrapText="1"/>
    </xf>
    <xf numFmtId="4" fontId="19" fillId="0" borderId="13" xfId="437" applyNumberFormat="1" applyFont="1" applyFill="1" applyBorder="1" applyAlignment="1">
      <alignment horizontal="center" vertical="center" wrapText="1"/>
    </xf>
    <xf numFmtId="4" fontId="77" fillId="48" borderId="0" xfId="0" applyNumberFormat="1" applyFont="1" applyFill="1" applyAlignment="1">
      <alignment/>
    </xf>
    <xf numFmtId="166" fontId="95" fillId="48" borderId="0" xfId="0" applyNumberFormat="1" applyFont="1" applyFill="1" applyBorder="1" applyAlignment="1">
      <alignment/>
    </xf>
    <xf numFmtId="4" fontId="77" fillId="48" borderId="0" xfId="0" applyNumberFormat="1" applyFont="1" applyFill="1" applyBorder="1" applyAlignment="1">
      <alignment/>
    </xf>
    <xf numFmtId="0" fontId="97" fillId="50" borderId="13" xfId="0" applyFont="1" applyFill="1" applyBorder="1" applyAlignment="1">
      <alignment horizontal="center" vertical="center"/>
    </xf>
    <xf numFmtId="0" fontId="97" fillId="50" borderId="13" xfId="0" applyFont="1" applyFill="1" applyBorder="1" applyAlignment="1">
      <alignment vertical="center"/>
    </xf>
    <xf numFmtId="0" fontId="97" fillId="50" borderId="13" xfId="0" applyFont="1" applyFill="1" applyBorder="1" applyAlignment="1">
      <alignment horizontal="center" vertical="center" wrapText="1"/>
    </xf>
    <xf numFmtId="0" fontId="97" fillId="50" borderId="13" xfId="0" applyFont="1" applyFill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77" fillId="0" borderId="13" xfId="0" applyFont="1" applyBorder="1" applyAlignment="1">
      <alignment vertical="center" wrapText="1"/>
    </xf>
    <xf numFmtId="0" fontId="77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4" fontId="58" fillId="0" borderId="13" xfId="0" applyNumberFormat="1" applyFont="1" applyBorder="1" applyAlignment="1">
      <alignment vertical="center"/>
    </xf>
    <xf numFmtId="4" fontId="77" fillId="0" borderId="13" xfId="0" applyNumberFormat="1" applyFont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vertical="center"/>
    </xf>
    <xf numFmtId="0" fontId="16" fillId="42" borderId="13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49" fontId="17" fillId="0" borderId="13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wrapText="1"/>
    </xf>
    <xf numFmtId="4" fontId="93" fillId="13" borderId="44" xfId="0" applyNumberFormat="1" applyFont="1" applyFill="1" applyBorder="1" applyAlignment="1">
      <alignment vertical="center"/>
    </xf>
    <xf numFmtId="4" fontId="93" fillId="13" borderId="32" xfId="0" applyNumberFormat="1" applyFont="1" applyFill="1" applyBorder="1" applyAlignment="1">
      <alignment vertical="center"/>
    </xf>
    <xf numFmtId="4" fontId="93" fillId="13" borderId="43" xfId="0" applyNumberFormat="1" applyFont="1" applyFill="1" applyBorder="1" applyAlignment="1">
      <alignment vertical="center"/>
    </xf>
    <xf numFmtId="0" fontId="20" fillId="13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3" xfId="321" applyFont="1" applyBorder="1" applyAlignment="1">
      <alignment horizontal="center" vertical="center" wrapText="1"/>
      <protection/>
    </xf>
    <xf numFmtId="0" fontId="16" fillId="0" borderId="16" xfId="321" applyFont="1" applyBorder="1" applyAlignment="1">
      <alignment horizontal="center" vertical="center" wrapText="1"/>
      <protection/>
    </xf>
    <xf numFmtId="0" fontId="81" fillId="0" borderId="13" xfId="0" applyFont="1" applyFill="1" applyBorder="1" applyAlignment="1">
      <alignment horizontal="center" vertical="center" wrapText="1"/>
    </xf>
    <xf numFmtId="0" fontId="16" fillId="0" borderId="20" xfId="321" applyFont="1" applyBorder="1" applyAlignment="1">
      <alignment horizontal="center" vertical="center"/>
      <protection/>
    </xf>
    <xf numFmtId="0" fontId="16" fillId="0" borderId="13" xfId="321" applyFont="1" applyBorder="1">
      <alignment/>
      <protection/>
    </xf>
    <xf numFmtId="0" fontId="16" fillId="0" borderId="16" xfId="321" applyFont="1" applyBorder="1" applyAlignment="1">
      <alignment wrapText="1"/>
      <protection/>
    </xf>
    <xf numFmtId="0" fontId="16" fillId="0" borderId="16" xfId="321" applyFont="1" applyBorder="1">
      <alignment/>
      <protection/>
    </xf>
    <xf numFmtId="0" fontId="81" fillId="0" borderId="16" xfId="0" applyFont="1" applyFill="1" applyBorder="1" applyAlignment="1">
      <alignment vertical="center" wrapText="1"/>
    </xf>
    <xf numFmtId="0" fontId="78" fillId="0" borderId="13" xfId="0" applyFont="1" applyFill="1" applyBorder="1" applyAlignment="1">
      <alignment vertical="center" wrapText="1"/>
    </xf>
    <xf numFmtId="0" fontId="16" fillId="0" borderId="20" xfId="321" applyFont="1" applyBorder="1">
      <alignment/>
      <protection/>
    </xf>
    <xf numFmtId="0" fontId="81" fillId="0" borderId="13" xfId="0" applyFont="1" applyFill="1" applyBorder="1" applyAlignment="1">
      <alignment vertical="center" wrapText="1"/>
    </xf>
    <xf numFmtId="49" fontId="77" fillId="0" borderId="13" xfId="0" applyNumberFormat="1" applyFont="1" applyFill="1" applyBorder="1" applyAlignment="1">
      <alignment vertical="center" wrapText="1"/>
    </xf>
    <xf numFmtId="0" fontId="16" fillId="0" borderId="20" xfId="321" applyFont="1" applyBorder="1" applyAlignment="1">
      <alignment wrapText="1"/>
      <protection/>
    </xf>
    <xf numFmtId="4" fontId="81" fillId="0" borderId="13" xfId="0" applyNumberFormat="1" applyFont="1" applyFill="1" applyBorder="1" applyAlignment="1">
      <alignment vertical="center" wrapText="1"/>
    </xf>
    <xf numFmtId="0" fontId="16" fillId="0" borderId="13" xfId="321" applyFont="1" applyBorder="1" applyAlignment="1">
      <alignment/>
      <protection/>
    </xf>
    <xf numFmtId="4" fontId="16" fillId="0" borderId="16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vertical="center" wrapText="1"/>
    </xf>
    <xf numFmtId="4" fontId="78" fillId="0" borderId="16" xfId="0" applyNumberFormat="1" applyFont="1" applyFill="1" applyBorder="1" applyAlignment="1">
      <alignment vertical="center" wrapText="1"/>
    </xf>
    <xf numFmtId="2" fontId="16" fillId="0" borderId="13" xfId="0" applyNumberFormat="1" applyFont="1" applyBorder="1" applyAlignment="1">
      <alignment/>
    </xf>
    <xf numFmtId="0" fontId="19" fillId="0" borderId="0" xfId="321" applyFont="1">
      <alignment/>
      <protection/>
    </xf>
    <xf numFmtId="0" fontId="19" fillId="0" borderId="0" xfId="321" applyFont="1" applyAlignment="1">
      <alignment/>
      <protection/>
    </xf>
    <xf numFmtId="0" fontId="19" fillId="0" borderId="0" xfId="321" applyFont="1" applyBorder="1" applyAlignment="1">
      <alignment/>
      <protection/>
    </xf>
    <xf numFmtId="0" fontId="78" fillId="0" borderId="14" xfId="0" applyFont="1" applyBorder="1" applyAlignment="1">
      <alignment/>
    </xf>
    <xf numFmtId="4" fontId="0" fillId="48" borderId="13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wrapText="1"/>
    </xf>
    <xf numFmtId="49" fontId="19" fillId="0" borderId="17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3" fontId="19" fillId="0" borderId="13" xfId="0" applyNumberFormat="1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wrapText="1"/>
    </xf>
    <xf numFmtId="0" fontId="19" fillId="48" borderId="13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6" fillId="0" borderId="0" xfId="0" applyFont="1" applyFill="1" applyAlignment="1">
      <alignment/>
    </xf>
    <xf numFmtId="0" fontId="17" fillId="0" borderId="13" xfId="0" applyFont="1" applyBorder="1" applyAlignment="1">
      <alignment horizontal="left" vertical="center" wrapText="1"/>
    </xf>
    <xf numFmtId="4" fontId="16" fillId="0" borderId="13" xfId="438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wrapText="1"/>
    </xf>
    <xf numFmtId="0" fontId="16" fillId="0" borderId="13" xfId="349" applyFont="1" applyFill="1" applyBorder="1" applyAlignment="1">
      <alignment horizontal="left" vertical="center" wrapText="1"/>
      <protection/>
    </xf>
    <xf numFmtId="4" fontId="98" fillId="15" borderId="0" xfId="0" applyNumberFormat="1" applyFont="1" applyFill="1" applyBorder="1" applyAlignment="1">
      <alignment horizontal="center"/>
    </xf>
    <xf numFmtId="4" fontId="98" fillId="0" borderId="0" xfId="0" applyNumberFormat="1" applyFont="1" applyFill="1" applyBorder="1" applyAlignment="1">
      <alignment horizontal="center"/>
    </xf>
    <xf numFmtId="4" fontId="98" fillId="15" borderId="0" xfId="0" applyNumberFormat="1" applyFont="1" applyFill="1" applyBorder="1" applyAlignment="1">
      <alignment horizontal="center" wrapText="1"/>
    </xf>
    <xf numFmtId="4" fontId="58" fillId="13" borderId="27" xfId="291" applyNumberFormat="1" applyFont="1" applyFill="1" applyBorder="1" applyAlignment="1">
      <alignment vertical="center" wrapText="1"/>
      <protection/>
    </xf>
    <xf numFmtId="4" fontId="19" fillId="48" borderId="17" xfId="0" applyNumberFormat="1" applyFont="1" applyFill="1" applyBorder="1" applyAlignment="1">
      <alignment horizontal="center" vertical="center" wrapText="1"/>
    </xf>
    <xf numFmtId="4" fontId="19" fillId="48" borderId="17" xfId="0" applyNumberFormat="1" applyFont="1" applyFill="1" applyBorder="1" applyAlignment="1">
      <alignment vertical="center"/>
    </xf>
    <xf numFmtId="4" fontId="70" fillId="13" borderId="35" xfId="0" applyNumberFormat="1" applyFont="1" applyFill="1" applyBorder="1" applyAlignment="1">
      <alignment horizontal="center" vertical="center"/>
    </xf>
    <xf numFmtId="4" fontId="19" fillId="0" borderId="47" xfId="0" applyNumberFormat="1" applyFont="1" applyFill="1" applyBorder="1" applyAlignment="1">
      <alignment vertical="center"/>
    </xf>
    <xf numFmtId="0" fontId="19" fillId="48" borderId="13" xfId="0" applyFont="1" applyFill="1" applyBorder="1" applyAlignment="1">
      <alignment vertical="center"/>
    </xf>
    <xf numFmtId="4" fontId="85" fillId="13" borderId="40" xfId="0" applyNumberFormat="1" applyFont="1" applyFill="1" applyBorder="1" applyAlignment="1">
      <alignment horizontal="center" vertical="center"/>
    </xf>
    <xf numFmtId="4" fontId="70" fillId="0" borderId="13" xfId="0" applyNumberFormat="1" applyFont="1" applyFill="1" applyBorder="1" applyAlignment="1">
      <alignment horizontal="center" vertical="center"/>
    </xf>
    <xf numFmtId="4" fontId="70" fillId="0" borderId="14" xfId="0" applyNumberFormat="1" applyFont="1" applyFill="1" applyBorder="1" applyAlignment="1">
      <alignment horizontal="center" vertical="center"/>
    </xf>
    <xf numFmtId="4" fontId="70" fillId="0" borderId="48" xfId="0" applyNumberFormat="1" applyFont="1" applyFill="1" applyBorder="1" applyAlignment="1">
      <alignment horizontal="center" vertical="center"/>
    </xf>
    <xf numFmtId="4" fontId="70" fillId="0" borderId="17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wrapText="1"/>
    </xf>
    <xf numFmtId="4" fontId="19" fillId="0" borderId="0" xfId="0" applyNumberFormat="1" applyFont="1" applyBorder="1" applyAlignment="1">
      <alignment horizontal="right" vertical="center" wrapText="1"/>
    </xf>
    <xf numFmtId="4" fontId="85" fillId="13" borderId="40" xfId="342" applyNumberFormat="1" applyFont="1" applyFill="1" applyBorder="1" applyAlignment="1">
      <alignment vertical="center" wrapText="1"/>
      <protection/>
    </xf>
    <xf numFmtId="4" fontId="20" fillId="0" borderId="13" xfId="0" applyNumberFormat="1" applyFont="1" applyBorder="1" applyAlignment="1">
      <alignment vertical="center" wrapText="1"/>
    </xf>
    <xf numFmtId="4" fontId="20" fillId="0" borderId="49" xfId="0" applyNumberFormat="1" applyFont="1" applyBorder="1" applyAlignment="1">
      <alignment vertical="center" wrapText="1"/>
    </xf>
    <xf numFmtId="4" fontId="19" fillId="0" borderId="13" xfId="219" applyNumberFormat="1" applyFont="1" applyBorder="1" applyAlignment="1">
      <alignment horizontal="right" vertical="center" wrapText="1"/>
      <protection/>
    </xf>
    <xf numFmtId="0" fontId="19" fillId="0" borderId="13" xfId="299" applyFont="1" applyBorder="1">
      <alignment/>
      <protection/>
    </xf>
    <xf numFmtId="4" fontId="19" fillId="0" borderId="13" xfId="299" applyNumberFormat="1" applyFont="1" applyBorder="1">
      <alignment/>
      <protection/>
    </xf>
    <xf numFmtId="4" fontId="85" fillId="48" borderId="0" xfId="218" applyNumberFormat="1" applyFont="1" applyFill="1" applyBorder="1" applyAlignment="1">
      <alignment vertical="center"/>
      <protection/>
    </xf>
    <xf numFmtId="0" fontId="85" fillId="48" borderId="0" xfId="218" applyFont="1" applyFill="1" applyBorder="1" applyAlignment="1">
      <alignment horizontal="left"/>
      <protection/>
    </xf>
    <xf numFmtId="0" fontId="19" fillId="48" borderId="13" xfId="218" applyFont="1" applyFill="1" applyBorder="1" applyAlignment="1">
      <alignment horizontal="center" vertical="center" wrapText="1"/>
      <protection/>
    </xf>
    <xf numFmtId="0" fontId="19" fillId="48" borderId="13" xfId="218" applyFont="1" applyFill="1" applyBorder="1" applyAlignment="1">
      <alignment horizontal="left" vertical="center" wrapText="1"/>
      <protection/>
    </xf>
    <xf numFmtId="4" fontId="19" fillId="48" borderId="13" xfId="218" applyNumberFormat="1" applyFont="1" applyFill="1" applyBorder="1" applyAlignment="1">
      <alignment vertical="center"/>
      <protection/>
    </xf>
    <xf numFmtId="0" fontId="19" fillId="48" borderId="14" xfId="218" applyFont="1" applyFill="1" applyBorder="1" applyAlignment="1">
      <alignment horizontal="center" vertical="center" wrapText="1"/>
      <protection/>
    </xf>
    <xf numFmtId="0" fontId="19" fillId="48" borderId="14" xfId="218" applyFont="1" applyFill="1" applyBorder="1" applyAlignment="1">
      <alignment horizontal="left" vertical="center" wrapText="1"/>
      <protection/>
    </xf>
    <xf numFmtId="4" fontId="19" fillId="48" borderId="14" xfId="218" applyNumberFormat="1" applyFont="1" applyFill="1" applyBorder="1" applyAlignment="1">
      <alignment vertical="center"/>
      <protection/>
    </xf>
    <xf numFmtId="0" fontId="20" fillId="48" borderId="50" xfId="291" applyFont="1" applyFill="1" applyBorder="1" applyAlignment="1">
      <alignment horizontal="center" vertical="center" wrapText="1"/>
      <protection/>
    </xf>
    <xf numFmtId="0" fontId="20" fillId="48" borderId="14" xfId="291" applyFont="1" applyFill="1" applyBorder="1" applyAlignment="1">
      <alignment horizontal="center" vertical="center" wrapText="1"/>
      <protection/>
    </xf>
    <xf numFmtId="0" fontId="20" fillId="48" borderId="51" xfId="291" applyFont="1" applyFill="1" applyBorder="1" applyAlignment="1">
      <alignment horizontal="center" vertical="center" wrapText="1"/>
      <protection/>
    </xf>
    <xf numFmtId="0" fontId="19" fillId="48" borderId="13" xfId="0" applyFont="1" applyFill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19" fillId="0" borderId="0" xfId="299" applyFont="1">
      <alignment/>
      <protection/>
    </xf>
    <xf numFmtId="0" fontId="19" fillId="48" borderId="13" xfId="299" applyFont="1" applyFill="1" applyBorder="1">
      <alignment/>
      <protection/>
    </xf>
    <xf numFmtId="0" fontId="2" fillId="0" borderId="0" xfId="299">
      <alignment/>
      <protection/>
    </xf>
    <xf numFmtId="0" fontId="0" fillId="48" borderId="13" xfId="0" applyFont="1" applyFill="1" applyBorder="1" applyAlignment="1">
      <alignment wrapText="1"/>
    </xf>
    <xf numFmtId="0" fontId="0" fillId="48" borderId="14" xfId="0" applyFont="1" applyFill="1" applyBorder="1" applyAlignment="1">
      <alignment wrapText="1"/>
    </xf>
    <xf numFmtId="4" fontId="49" fillId="13" borderId="27" xfId="0" applyNumberFormat="1" applyFont="1" applyFill="1" applyBorder="1" applyAlignment="1">
      <alignment wrapText="1"/>
    </xf>
    <xf numFmtId="44" fontId="49" fillId="46" borderId="40" xfId="0" applyNumberFormat="1" applyFont="1" applyFill="1" applyBorder="1" applyAlignment="1">
      <alignment horizontal="center" vertical="center" wrapText="1"/>
    </xf>
    <xf numFmtId="4" fontId="20" fillId="48" borderId="13" xfId="299" applyNumberFormat="1" applyFont="1" applyFill="1" applyBorder="1" applyAlignment="1">
      <alignment horizontal="center" wrapText="1"/>
      <protection/>
    </xf>
    <xf numFmtId="4" fontId="19" fillId="0" borderId="13" xfId="299" applyNumberFormat="1" applyFont="1" applyBorder="1" applyAlignment="1">
      <alignment horizontal="justify" wrapText="1"/>
      <protection/>
    </xf>
    <xf numFmtId="4" fontId="0" fillId="0" borderId="13" xfId="299" applyNumberFormat="1" applyFont="1" applyBorder="1" applyAlignment="1">
      <alignment horizontal="center" wrapText="1"/>
      <protection/>
    </xf>
    <xf numFmtId="4" fontId="0" fillId="0" borderId="13" xfId="299" applyNumberFormat="1" applyFont="1" applyBorder="1" applyAlignment="1">
      <alignment horizontal="right"/>
      <protection/>
    </xf>
    <xf numFmtId="4" fontId="19" fillId="0" borderId="13" xfId="299" applyNumberFormat="1" applyFont="1" applyBorder="1" applyAlignment="1">
      <alignment wrapText="1"/>
      <protection/>
    </xf>
    <xf numFmtId="4" fontId="0" fillId="48" borderId="13" xfId="299" applyNumberFormat="1" applyFont="1" applyFill="1" applyBorder="1" applyAlignment="1">
      <alignment horizontal="right"/>
      <protection/>
    </xf>
    <xf numFmtId="4" fontId="19" fillId="0" borderId="13" xfId="299" applyNumberFormat="1" applyFont="1" applyBorder="1" applyAlignment="1">
      <alignment horizontal="justify" vertical="center"/>
      <protection/>
    </xf>
    <xf numFmtId="4" fontId="19" fillId="0" borderId="13" xfId="299" applyNumberFormat="1" applyFont="1" applyBorder="1" applyAlignment="1">
      <alignment vertical="center" wrapText="1"/>
      <protection/>
    </xf>
    <xf numFmtId="0" fontId="19" fillId="0" borderId="13" xfId="299" applyNumberFormat="1" applyFont="1" applyBorder="1" applyAlignment="1">
      <alignment horizontal="justify" vertical="center" wrapText="1"/>
      <protection/>
    </xf>
    <xf numFmtId="0" fontId="19" fillId="0" borderId="13" xfId="299" applyNumberFormat="1" applyFont="1" applyBorder="1" applyAlignment="1">
      <alignment vertical="center" wrapText="1"/>
      <protection/>
    </xf>
    <xf numFmtId="4" fontId="0" fillId="0" borderId="13" xfId="299" applyNumberFormat="1" applyFont="1" applyBorder="1" applyAlignment="1">
      <alignment horizontal="center" vertical="center" wrapText="1"/>
      <protection/>
    </xf>
    <xf numFmtId="4" fontId="0" fillId="0" borderId="13" xfId="299" applyNumberFormat="1" applyFont="1" applyBorder="1" applyAlignment="1">
      <alignment horizontal="right" vertical="center"/>
      <protection/>
    </xf>
    <xf numFmtId="0" fontId="49" fillId="0" borderId="13" xfId="0" applyFont="1" applyBorder="1" applyAlignment="1">
      <alignment horizontal="center"/>
    </xf>
    <xf numFmtId="4" fontId="0" fillId="0" borderId="14" xfId="299" applyNumberFormat="1" applyFont="1" applyBorder="1" applyAlignment="1">
      <alignment horizontal="center" vertical="center" wrapText="1"/>
      <protection/>
    </xf>
    <xf numFmtId="4" fontId="0" fillId="0" borderId="14" xfId="299" applyNumberFormat="1" applyFont="1" applyBorder="1" applyAlignment="1">
      <alignment horizontal="right" vertical="center"/>
      <protection/>
    </xf>
    <xf numFmtId="0" fontId="49" fillId="13" borderId="28" xfId="299" applyFont="1" applyFill="1" applyBorder="1" applyAlignment="1">
      <alignment horizontal="right"/>
      <protection/>
    </xf>
    <xf numFmtId="4" fontId="49" fillId="13" borderId="27" xfId="299" applyNumberFormat="1" applyFont="1" applyFill="1" applyBorder="1">
      <alignment/>
      <protection/>
    </xf>
    <xf numFmtId="49" fontId="17" fillId="0" borderId="13" xfId="298" applyNumberFormat="1" applyFont="1" applyBorder="1" applyAlignment="1">
      <alignment/>
      <protection/>
    </xf>
    <xf numFmtId="0" fontId="17" fillId="48" borderId="16" xfId="291" applyFont="1" applyFill="1" applyBorder="1" applyAlignment="1">
      <alignment vertical="center" wrapText="1"/>
      <protection/>
    </xf>
    <xf numFmtId="0" fontId="17" fillId="48" borderId="48" xfId="291" applyFont="1" applyFill="1" applyBorder="1" applyAlignment="1">
      <alignment vertical="center" wrapText="1"/>
      <protection/>
    </xf>
    <xf numFmtId="172" fontId="58" fillId="13" borderId="27" xfId="437" applyNumberFormat="1" applyFont="1" applyFill="1" applyBorder="1" applyAlignment="1">
      <alignment vertical="center" wrapText="1"/>
    </xf>
    <xf numFmtId="49" fontId="17" fillId="0" borderId="13" xfId="347" applyNumberFormat="1" applyFont="1" applyBorder="1">
      <alignment/>
      <protection/>
    </xf>
    <xf numFmtId="14" fontId="17" fillId="0" borderId="13" xfId="347" applyNumberFormat="1" applyFont="1" applyBorder="1">
      <alignment/>
      <protection/>
    </xf>
    <xf numFmtId="4" fontId="17" fillId="0" borderId="13" xfId="347" applyNumberFormat="1" applyFont="1" applyBorder="1">
      <alignment/>
      <protection/>
    </xf>
    <xf numFmtId="0" fontId="16" fillId="0" borderId="0" xfId="291" applyFont="1" applyFill="1">
      <alignment/>
      <protection/>
    </xf>
    <xf numFmtId="4" fontId="16" fillId="0" borderId="13" xfId="452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0" fontId="99" fillId="46" borderId="13" xfId="0" applyFont="1" applyFill="1" applyBorder="1" applyAlignment="1">
      <alignment vertical="center" wrapText="1"/>
    </xf>
    <xf numFmtId="0" fontId="16" fillId="46" borderId="13" xfId="0" applyFont="1" applyFill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7" fillId="0" borderId="13" xfId="0" applyNumberFormat="1" applyFont="1" applyFill="1" applyBorder="1" applyAlignment="1">
      <alignment horizontal="right" vertical="center"/>
    </xf>
    <xf numFmtId="0" fontId="17" fillId="37" borderId="13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vertical="center"/>
    </xf>
    <xf numFmtId="0" fontId="77" fillId="37" borderId="13" xfId="0" applyFont="1" applyFill="1" applyBorder="1" applyAlignment="1">
      <alignment horizontal="center" vertical="center"/>
    </xf>
    <xf numFmtId="4" fontId="16" fillId="37" borderId="13" xfId="0" applyNumberFormat="1" applyFont="1" applyFill="1" applyBorder="1" applyAlignment="1">
      <alignment vertical="center"/>
    </xf>
    <xf numFmtId="4" fontId="17" fillId="37" borderId="13" xfId="0" applyNumberFormat="1" applyFont="1" applyFill="1" applyBorder="1" applyAlignment="1">
      <alignment vertical="center"/>
    </xf>
    <xf numFmtId="49" fontId="17" fillId="37" borderId="13" xfId="0" applyNumberFormat="1" applyFont="1" applyFill="1" applyBorder="1" applyAlignment="1">
      <alignment/>
    </xf>
    <xf numFmtId="4" fontId="58" fillId="0" borderId="13" xfId="0" applyNumberFormat="1" applyFont="1" applyBorder="1" applyAlignment="1">
      <alignment horizontal="right" vertical="center"/>
    </xf>
    <xf numFmtId="4" fontId="58" fillId="0" borderId="13" xfId="0" applyNumberFormat="1" applyFont="1" applyFill="1" applyBorder="1" applyAlignment="1">
      <alignment horizontal="right" vertical="center"/>
    </xf>
    <xf numFmtId="4" fontId="93" fillId="48" borderId="0" xfId="0" applyNumberFormat="1" applyFont="1" applyFill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4" fontId="17" fillId="0" borderId="13" xfId="0" applyNumberFormat="1" applyFont="1" applyBorder="1" applyAlignment="1">
      <alignment horizontal="right" vertical="center" wrapText="1"/>
    </xf>
    <xf numFmtId="0" fontId="20" fillId="0" borderId="13" xfId="291" applyFont="1" applyBorder="1" applyAlignment="1">
      <alignment horizontal="center" vertical="center"/>
      <protection/>
    </xf>
    <xf numFmtId="0" fontId="20" fillId="0" borderId="13" xfId="291" applyFont="1" applyBorder="1" applyAlignment="1">
      <alignment horizontal="center" vertical="center" wrapText="1"/>
      <protection/>
    </xf>
    <xf numFmtId="0" fontId="20" fillId="0" borderId="13" xfId="291" applyFont="1" applyFill="1" applyBorder="1" applyAlignment="1">
      <alignment horizontal="center" vertical="center" wrapText="1"/>
      <protection/>
    </xf>
    <xf numFmtId="4" fontId="49" fillId="48" borderId="0" xfId="0" applyNumberFormat="1" applyFont="1" applyFill="1" applyBorder="1" applyAlignment="1">
      <alignment wrapText="1"/>
    </xf>
    <xf numFmtId="4" fontId="20" fillId="13" borderId="27" xfId="322" applyNumberFormat="1" applyFont="1" applyFill="1" applyBorder="1" applyAlignment="1">
      <alignment/>
      <protection/>
    </xf>
    <xf numFmtId="0" fontId="17" fillId="51" borderId="15" xfId="0" applyFont="1" applyFill="1" applyBorder="1" applyAlignment="1">
      <alignment horizontal="left" vertical="center" wrapText="1"/>
    </xf>
    <xf numFmtId="0" fontId="17" fillId="51" borderId="15" xfId="0" applyFont="1" applyFill="1" applyBorder="1" applyAlignment="1">
      <alignment horizontal="center" vertical="center"/>
    </xf>
    <xf numFmtId="0" fontId="49" fillId="0" borderId="15" xfId="287" applyFont="1" applyBorder="1" applyAlignment="1">
      <alignment horizontal="left" vertical="center" wrapText="1"/>
    </xf>
    <xf numFmtId="0" fontId="49" fillId="0" borderId="15" xfId="287" applyFont="1" applyBorder="1" applyAlignment="1">
      <alignment vertical="center" wrapText="1"/>
    </xf>
    <xf numFmtId="0" fontId="0" fillId="0" borderId="15" xfId="282" applyFont="1" applyBorder="1" applyAlignment="1">
      <alignment horizontal="left" vertical="center" wrapText="1"/>
      <protection/>
    </xf>
    <xf numFmtId="4" fontId="0" fillId="0" borderId="15" xfId="287" applyNumberFormat="1" applyFont="1" applyBorder="1" applyAlignment="1">
      <alignment horizontal="right" vertical="center" wrapText="1"/>
    </xf>
    <xf numFmtId="4" fontId="0" fillId="0" borderId="15" xfId="287" applyNumberFormat="1" applyFont="1" applyBorder="1" applyAlignment="1">
      <alignment horizontal="right" vertical="center"/>
    </xf>
    <xf numFmtId="4" fontId="85" fillId="48" borderId="0" xfId="342" applyNumberFormat="1" applyFont="1" applyFill="1" applyBorder="1" applyAlignment="1">
      <alignment horizontal="center" vertical="center" wrapText="1"/>
      <protection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20" xfId="0" applyNumberFormat="1" applyFont="1" applyFill="1" applyBorder="1" applyAlignment="1">
      <alignment horizontal="right" vertical="center" wrapText="1"/>
    </xf>
    <xf numFmtId="4" fontId="0" fillId="0" borderId="22" xfId="287" applyNumberFormat="1" applyFont="1" applyBorder="1" applyAlignment="1">
      <alignment horizontal="right" vertical="center" wrapText="1"/>
    </xf>
    <xf numFmtId="4" fontId="0" fillId="0" borderId="22" xfId="287" applyNumberFormat="1" applyFont="1" applyBorder="1" applyAlignment="1">
      <alignment horizontal="right" vertical="center"/>
    </xf>
    <xf numFmtId="4" fontId="0" fillId="0" borderId="21" xfId="287" applyNumberFormat="1" applyFont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 wrapText="1"/>
    </xf>
    <xf numFmtId="0" fontId="0" fillId="0" borderId="13" xfId="287" applyFont="1" applyBorder="1" applyAlignment="1">
      <alignment horizontal="left" vertical="center" wrapText="1"/>
    </xf>
    <xf numFmtId="0" fontId="0" fillId="0" borderId="13" xfId="287" applyFont="1" applyBorder="1" applyAlignment="1">
      <alignment vertical="center" wrapText="1"/>
    </xf>
    <xf numFmtId="0" fontId="0" fillId="0" borderId="13" xfId="287" applyFont="1" applyBorder="1" applyAlignment="1">
      <alignment vertical="top" wrapText="1"/>
    </xf>
    <xf numFmtId="0" fontId="19" fillId="48" borderId="13" xfId="218" applyFont="1" applyFill="1" applyBorder="1" applyAlignment="1">
      <alignment horizontal="right" vertical="center" wrapText="1"/>
      <protection/>
    </xf>
    <xf numFmtId="0" fontId="0" fillId="51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51" borderId="15" xfId="0" applyFont="1" applyFill="1" applyBorder="1" applyAlignment="1">
      <alignment/>
    </xf>
    <xf numFmtId="0" fontId="0" fillId="51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2" xfId="293" applyFont="1" applyBorder="1" applyAlignment="1">
      <alignment horizontal="left" vertical="center" wrapText="1"/>
      <protection/>
    </xf>
    <xf numFmtId="0" fontId="0" fillId="0" borderId="22" xfId="0" applyFont="1" applyBorder="1" applyAlignment="1">
      <alignment horizontal="left" vertical="center" wrapText="1"/>
    </xf>
    <xf numFmtId="4" fontId="69" fillId="0" borderId="13" xfId="0" applyNumberFormat="1" applyFont="1" applyFill="1" applyBorder="1" applyAlignment="1">
      <alignment horizontal="right" wrapText="1"/>
    </xf>
    <xf numFmtId="4" fontId="19" fillId="0" borderId="14" xfId="0" applyNumberFormat="1" applyFont="1" applyFill="1" applyBorder="1" applyAlignment="1">
      <alignment vertical="center" wrapText="1"/>
    </xf>
    <xf numFmtId="4" fontId="85" fillId="0" borderId="0" xfId="342" applyNumberFormat="1" applyFont="1" applyFill="1" applyBorder="1" applyAlignment="1">
      <alignment horizontal="center" vertical="center" wrapText="1"/>
      <protection/>
    </xf>
    <xf numFmtId="0" fontId="17" fillId="51" borderId="22" xfId="0" applyFont="1" applyFill="1" applyBorder="1" applyAlignment="1">
      <alignment horizontal="center" wrapText="1"/>
    </xf>
    <xf numFmtId="197" fontId="0" fillId="0" borderId="15" xfId="284" applyFont="1" applyBorder="1" applyAlignment="1">
      <alignment horizontal="center" vertical="center" wrapText="1"/>
    </xf>
    <xf numFmtId="4" fontId="85" fillId="13" borderId="35" xfId="342" applyNumberFormat="1" applyFont="1" applyFill="1" applyBorder="1" applyAlignment="1">
      <alignment horizontal="center" vertical="center" wrapText="1"/>
      <protection/>
    </xf>
    <xf numFmtId="0" fontId="16" fillId="0" borderId="17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4" fontId="19" fillId="0" borderId="48" xfId="0" applyNumberFormat="1" applyFont="1" applyFill="1" applyBorder="1" applyAlignment="1">
      <alignment horizontal="center" vertical="center"/>
    </xf>
    <xf numFmtId="4" fontId="19" fillId="48" borderId="14" xfId="0" applyNumberFormat="1" applyFont="1" applyFill="1" applyBorder="1" applyAlignment="1">
      <alignment vertical="center"/>
    </xf>
    <xf numFmtId="4" fontId="19" fillId="48" borderId="14" xfId="0" applyNumberFormat="1" applyFont="1" applyFill="1" applyBorder="1" applyAlignment="1">
      <alignment horizontal="center" vertical="center"/>
    </xf>
    <xf numFmtId="0" fontId="16" fillId="48" borderId="13" xfId="0" applyFont="1" applyFill="1" applyBorder="1" applyAlignment="1">
      <alignment vertical="center" wrapText="1"/>
    </xf>
    <xf numFmtId="0" fontId="70" fillId="0" borderId="0" xfId="0" applyFont="1" applyFill="1" applyAlignment="1">
      <alignment/>
    </xf>
    <xf numFmtId="4" fontId="16" fillId="0" borderId="17" xfId="0" applyNumberFormat="1" applyFont="1" applyBorder="1" applyAlignment="1">
      <alignment vertical="center" wrapText="1"/>
    </xf>
    <xf numFmtId="0" fontId="0" fillId="51" borderId="15" xfId="0" applyFont="1" applyFill="1" applyBorder="1" applyAlignment="1">
      <alignment horizontal="center" vertical="center" wrapText="1"/>
    </xf>
    <xf numFmtId="0" fontId="17" fillId="51" borderId="15" xfId="0" applyFont="1" applyFill="1" applyBorder="1" applyAlignment="1">
      <alignment horizontal="left" wrapText="1"/>
    </xf>
    <xf numFmtId="0" fontId="17" fillId="51" borderId="15" xfId="0" applyFont="1" applyFill="1" applyBorder="1" applyAlignment="1">
      <alignment horizontal="left"/>
    </xf>
    <xf numFmtId="4" fontId="17" fillId="51" borderId="15" xfId="0" applyNumberFormat="1" applyFont="1" applyFill="1" applyBorder="1" applyAlignment="1">
      <alignment horizontal="right" vertical="center" wrapText="1"/>
    </xf>
    <xf numFmtId="4" fontId="17" fillId="51" borderId="15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>
      <alignment vertical="center"/>
    </xf>
    <xf numFmtId="4" fontId="19" fillId="0" borderId="16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197" fontId="0" fillId="0" borderId="15" xfId="284" applyFont="1" applyBorder="1" applyAlignment="1">
      <alignment horizontal="center" vertical="center" wrapText="1"/>
    </xf>
    <xf numFmtId="198" fontId="0" fillId="0" borderId="15" xfId="284" applyNumberFormat="1" applyFont="1" applyBorder="1" applyAlignment="1">
      <alignment horizontal="center" vertical="center" wrapText="1"/>
    </xf>
    <xf numFmtId="197" fontId="0" fillId="0" borderId="15" xfId="284" applyFont="1" applyBorder="1" applyAlignment="1">
      <alignment horizontal="left" vertical="center" wrapText="1"/>
    </xf>
    <xf numFmtId="4" fontId="0" fillId="52" borderId="15" xfId="0" applyNumberFormat="1" applyFont="1" applyFill="1" applyBorder="1" applyAlignment="1">
      <alignment horizontal="right"/>
    </xf>
    <xf numFmtId="198" fontId="0" fillId="0" borderId="15" xfId="284" applyNumberFormat="1" applyFont="1" applyBorder="1" applyAlignment="1">
      <alignment horizontal="center" vertical="center"/>
    </xf>
    <xf numFmtId="197" fontId="0" fillId="0" borderId="24" xfId="284" applyFont="1" applyBorder="1" applyAlignment="1">
      <alignment horizontal="left" vertical="center" wrapText="1"/>
    </xf>
    <xf numFmtId="4" fontId="0" fillId="52" borderId="24" xfId="0" applyNumberFormat="1" applyFont="1" applyFill="1" applyBorder="1" applyAlignment="1">
      <alignment horizontal="right"/>
    </xf>
    <xf numFmtId="197" fontId="0" fillId="0" borderId="13" xfId="284" applyFont="1" applyBorder="1" applyAlignment="1">
      <alignment horizontal="left" vertical="center" wrapText="1"/>
    </xf>
    <xf numFmtId="4" fontId="0" fillId="52" borderId="13" xfId="0" applyNumberFormat="1" applyFont="1" applyFill="1" applyBorder="1" applyAlignment="1">
      <alignment horizontal="right"/>
    </xf>
    <xf numFmtId="197" fontId="0" fillId="0" borderId="14" xfId="284" applyFont="1" applyBorder="1" applyAlignment="1">
      <alignment horizontal="left" vertical="center" wrapText="1"/>
    </xf>
    <xf numFmtId="4" fontId="0" fillId="52" borderId="14" xfId="0" applyNumberFormat="1" applyFont="1" applyFill="1" applyBorder="1" applyAlignment="1">
      <alignment horizontal="right"/>
    </xf>
    <xf numFmtId="0" fontId="0" fillId="51" borderId="24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right" vertical="center" wrapText="1"/>
    </xf>
    <xf numFmtId="0" fontId="19" fillId="0" borderId="52" xfId="0" applyFont="1" applyFill="1" applyBorder="1" applyAlignment="1">
      <alignment horizontal="right" vertical="center" wrapText="1"/>
    </xf>
    <xf numFmtId="4" fontId="17" fillId="51" borderId="15" xfId="0" applyNumberFormat="1" applyFont="1" applyFill="1" applyBorder="1" applyAlignment="1">
      <alignment horizontal="right" vertical="center"/>
    </xf>
    <xf numFmtId="0" fontId="19" fillId="48" borderId="17" xfId="218" applyFont="1" applyFill="1" applyBorder="1" applyAlignment="1">
      <alignment horizontal="right" vertical="center" wrapText="1"/>
      <protection/>
    </xf>
    <xf numFmtId="0" fontId="19" fillId="48" borderId="17" xfId="0" applyFont="1" applyFill="1" applyBorder="1" applyAlignment="1">
      <alignment vertical="center" wrapText="1"/>
    </xf>
    <xf numFmtId="4" fontId="20" fillId="48" borderId="17" xfId="0" applyNumberFormat="1" applyFont="1" applyFill="1" applyBorder="1" applyAlignment="1">
      <alignment vertical="center" wrapText="1"/>
    </xf>
    <xf numFmtId="0" fontId="16" fillId="48" borderId="13" xfId="0" applyFont="1" applyFill="1" applyBorder="1" applyAlignment="1">
      <alignment horizontal="right" vertical="center"/>
    </xf>
    <xf numFmtId="0" fontId="16" fillId="48" borderId="13" xfId="0" applyFont="1" applyFill="1" applyBorder="1" applyAlignment="1">
      <alignment horizontal="center" vertical="center" wrapText="1"/>
    </xf>
    <xf numFmtId="4" fontId="16" fillId="48" borderId="13" xfId="0" applyNumberFormat="1" applyFont="1" applyFill="1" applyBorder="1" applyAlignment="1">
      <alignment vertical="center" wrapText="1"/>
    </xf>
    <xf numFmtId="0" fontId="19" fillId="48" borderId="13" xfId="218" applyFont="1" applyFill="1" applyBorder="1" applyAlignment="1">
      <alignment horizontal="right" vertical="center"/>
      <protection/>
    </xf>
    <xf numFmtId="4" fontId="19" fillId="48" borderId="13" xfId="219" applyNumberFormat="1" applyFont="1" applyFill="1" applyBorder="1" applyAlignment="1">
      <alignment horizontal="right" vertical="center" wrapText="1"/>
      <protection/>
    </xf>
    <xf numFmtId="0" fontId="19" fillId="0" borderId="14" xfId="218" applyFont="1" applyFill="1" applyBorder="1" applyAlignment="1">
      <alignment horizontal="right" vertical="center"/>
      <protection/>
    </xf>
    <xf numFmtId="4" fontId="20" fillId="0" borderId="53" xfId="0" applyNumberFormat="1" applyFont="1" applyBorder="1" applyAlignment="1">
      <alignment vertical="center" wrapText="1"/>
    </xf>
    <xf numFmtId="4" fontId="19" fillId="0" borderId="54" xfId="342" applyNumberFormat="1" applyFont="1" applyFill="1" applyBorder="1" applyAlignment="1">
      <alignment vertical="center" wrapText="1"/>
      <protection/>
    </xf>
    <xf numFmtId="4" fontId="19" fillId="48" borderId="13" xfId="342" applyNumberFormat="1" applyFont="1" applyFill="1" applyBorder="1" applyAlignment="1">
      <alignment vertical="center" wrapText="1"/>
      <protection/>
    </xf>
    <xf numFmtId="4" fontId="84" fillId="48" borderId="13" xfId="218" applyNumberFormat="1" applyFont="1" applyFill="1" applyBorder="1" applyAlignment="1">
      <alignment vertical="center" wrapText="1"/>
      <protection/>
    </xf>
    <xf numFmtId="0" fontId="0" fillId="0" borderId="13" xfId="219" applyFont="1" applyBorder="1" applyAlignment="1">
      <alignment vertical="center"/>
      <protection/>
    </xf>
    <xf numFmtId="0" fontId="0" fillId="0" borderId="13" xfId="219" applyFont="1" applyBorder="1" applyAlignment="1">
      <alignment horizontal="center" vertical="center" wrapText="1"/>
      <protection/>
    </xf>
    <xf numFmtId="0" fontId="0" fillId="48" borderId="13" xfId="219" applyFont="1" applyFill="1" applyBorder="1" applyAlignment="1">
      <alignment vertical="center"/>
      <protection/>
    </xf>
    <xf numFmtId="0" fontId="19" fillId="48" borderId="14" xfId="219" applyFont="1" applyFill="1" applyBorder="1" applyAlignment="1">
      <alignment horizontal="center" vertical="center" wrapText="1"/>
      <protection/>
    </xf>
    <xf numFmtId="4" fontId="19" fillId="48" borderId="14" xfId="219" applyNumberFormat="1" applyFont="1" applyFill="1" applyBorder="1" applyAlignment="1">
      <alignment horizontal="right" vertical="center" wrapText="1"/>
      <protection/>
    </xf>
    <xf numFmtId="0" fontId="19" fillId="48" borderId="13" xfId="219" applyFont="1" applyFill="1" applyBorder="1" applyAlignment="1">
      <alignment horizontal="center" vertical="center" wrapText="1"/>
      <protection/>
    </xf>
    <xf numFmtId="0" fontId="19" fillId="48" borderId="13" xfId="219" applyFont="1" applyFill="1" applyBorder="1" applyAlignment="1">
      <alignment vertical="center" wrapText="1"/>
      <protection/>
    </xf>
    <xf numFmtId="0" fontId="19" fillId="48" borderId="13" xfId="299" applyFont="1" applyFill="1" applyBorder="1" applyAlignment="1">
      <alignment vertical="center"/>
      <protection/>
    </xf>
    <xf numFmtId="4" fontId="19" fillId="48" borderId="13" xfId="299" applyNumberFormat="1" applyFont="1" applyFill="1" applyBorder="1" applyAlignment="1">
      <alignment vertical="center"/>
      <protection/>
    </xf>
    <xf numFmtId="0" fontId="19" fillId="0" borderId="13" xfId="299" applyFont="1" applyBorder="1" applyAlignment="1">
      <alignment vertical="center"/>
      <protection/>
    </xf>
    <xf numFmtId="4" fontId="19" fillId="0" borderId="13" xfId="299" applyNumberFormat="1" applyFont="1" applyBorder="1" applyAlignment="1">
      <alignment vertical="center"/>
      <protection/>
    </xf>
    <xf numFmtId="0" fontId="19" fillId="0" borderId="14" xfId="299" applyFont="1" applyBorder="1" applyAlignment="1">
      <alignment vertical="center"/>
      <protection/>
    </xf>
    <xf numFmtId="4" fontId="19" fillId="0" borderId="14" xfId="299" applyNumberFormat="1" applyFont="1" applyBorder="1" applyAlignment="1">
      <alignment vertical="center"/>
      <protection/>
    </xf>
    <xf numFmtId="0" fontId="49" fillId="48" borderId="15" xfId="287" applyFont="1" applyFill="1" applyBorder="1" applyAlignment="1">
      <alignment horizontal="left" vertical="center" wrapText="1"/>
    </xf>
    <xf numFmtId="4" fontId="0" fillId="48" borderId="15" xfId="287" applyNumberFormat="1" applyFont="1" applyFill="1" applyBorder="1" applyAlignment="1">
      <alignment horizontal="right" vertical="center" wrapText="1"/>
    </xf>
    <xf numFmtId="0" fontId="17" fillId="0" borderId="13" xfId="282" applyFont="1" applyBorder="1" applyAlignment="1">
      <alignment horizontal="center" vertical="center" wrapText="1"/>
      <protection/>
    </xf>
    <xf numFmtId="198" fontId="17" fillId="0" borderId="13" xfId="282" applyNumberFormat="1" applyFont="1" applyBorder="1" applyAlignment="1">
      <alignment horizontal="center" vertical="center" wrapText="1"/>
      <protection/>
    </xf>
    <xf numFmtId="0" fontId="17" fillId="51" borderId="13" xfId="0" applyFont="1" applyFill="1" applyBorder="1" applyAlignment="1">
      <alignment horizontal="center" vertical="center" wrapText="1"/>
    </xf>
    <xf numFmtId="0" fontId="19" fillId="48" borderId="13" xfId="0" applyFont="1" applyFill="1" applyBorder="1" applyAlignment="1">
      <alignment horizontal="left" vertical="center" wrapText="1"/>
    </xf>
    <xf numFmtId="0" fontId="0" fillId="48" borderId="13" xfId="287" applyFont="1" applyFill="1" applyBorder="1" applyAlignment="1">
      <alignment horizontal="left" vertical="center" wrapText="1"/>
    </xf>
    <xf numFmtId="0" fontId="19" fillId="48" borderId="14" xfId="0" applyFont="1" applyFill="1" applyBorder="1" applyAlignment="1">
      <alignment vertical="center" wrapText="1"/>
    </xf>
    <xf numFmtId="4" fontId="19" fillId="48" borderId="14" xfId="0" applyNumberFormat="1" applyFont="1" applyFill="1" applyBorder="1" applyAlignment="1">
      <alignment horizontal="center" vertical="center" wrapText="1"/>
    </xf>
    <xf numFmtId="0" fontId="19" fillId="48" borderId="13" xfId="0" applyFont="1" applyFill="1" applyBorder="1" applyAlignment="1">
      <alignment horizontal="right" vertical="center"/>
    </xf>
    <xf numFmtId="4" fontId="19" fillId="48" borderId="13" xfId="322" applyNumberFormat="1" applyFont="1" applyFill="1" applyBorder="1" applyAlignment="1">
      <alignment horizontal="right" vertical="center"/>
      <protection/>
    </xf>
    <xf numFmtId="0" fontId="19" fillId="48" borderId="13" xfId="0" applyFont="1" applyFill="1" applyBorder="1" applyAlignment="1">
      <alignment horizontal="right" vertical="center" wrapText="1"/>
    </xf>
    <xf numFmtId="0" fontId="19" fillId="48" borderId="13" xfId="346" applyFont="1" applyFill="1" applyBorder="1" applyAlignment="1">
      <alignment vertical="center" wrapText="1"/>
      <protection/>
    </xf>
    <xf numFmtId="4" fontId="19" fillId="48" borderId="13" xfId="474" applyNumberFormat="1" applyFont="1" applyFill="1" applyBorder="1" applyAlignment="1">
      <alignment horizontal="center" vertical="center" wrapText="1"/>
    </xf>
    <xf numFmtId="4" fontId="84" fillId="48" borderId="13" xfId="346" applyNumberFormat="1" applyFont="1" applyFill="1" applyBorder="1" applyAlignment="1">
      <alignment vertical="center" wrapText="1"/>
      <protection/>
    </xf>
    <xf numFmtId="4" fontId="19" fillId="48" borderId="13" xfId="474" applyNumberFormat="1" applyFont="1" applyFill="1" applyBorder="1" applyAlignment="1">
      <alignment horizontal="right" vertical="center" wrapText="1"/>
    </xf>
    <xf numFmtId="4" fontId="19" fillId="48" borderId="54" xfId="0" applyNumberFormat="1" applyFont="1" applyFill="1" applyBorder="1" applyAlignment="1">
      <alignment vertical="center" wrapText="1"/>
    </xf>
    <xf numFmtId="4" fontId="19" fillId="0" borderId="54" xfId="0" applyNumberFormat="1" applyFont="1" applyFill="1" applyBorder="1" applyAlignment="1">
      <alignment vertical="center" wrapText="1"/>
    </xf>
    <xf numFmtId="4" fontId="19" fillId="0" borderId="14" xfId="437" applyNumberFormat="1" applyFont="1" applyFill="1" applyBorder="1" applyAlignment="1">
      <alignment horizontal="right" vertical="center" wrapText="1"/>
    </xf>
    <xf numFmtId="4" fontId="19" fillId="48" borderId="13" xfId="437" applyNumberFormat="1" applyFont="1" applyFill="1" applyBorder="1" applyAlignment="1">
      <alignment horizontal="right" vertical="center" wrapText="1"/>
    </xf>
    <xf numFmtId="197" fontId="0" fillId="48" borderId="15" xfId="284" applyFont="1" applyFill="1" applyBorder="1" applyAlignment="1">
      <alignment horizontal="left" vertical="center" wrapText="1"/>
    </xf>
    <xf numFmtId="0" fontId="16" fillId="48" borderId="17" xfId="291" applyFont="1" applyFill="1" applyBorder="1" applyAlignment="1">
      <alignment horizontal="center" vertical="center" wrapText="1"/>
      <protection/>
    </xf>
    <xf numFmtId="49" fontId="17" fillId="48" borderId="17" xfId="347" applyNumberFormat="1" applyFont="1" applyFill="1" applyBorder="1">
      <alignment/>
      <protection/>
    </xf>
    <xf numFmtId="14" fontId="17" fillId="0" borderId="17" xfId="347" applyNumberFormat="1" applyFont="1" applyBorder="1">
      <alignment/>
      <protection/>
    </xf>
    <xf numFmtId="4" fontId="17" fillId="0" borderId="17" xfId="347" applyNumberFormat="1" applyFont="1" applyBorder="1">
      <alignment/>
      <protection/>
    </xf>
    <xf numFmtId="0" fontId="16" fillId="48" borderId="13" xfId="291" applyFont="1" applyFill="1" applyBorder="1" applyAlignment="1">
      <alignment horizontal="center" vertical="center" wrapText="1"/>
      <protection/>
    </xf>
    <xf numFmtId="49" fontId="17" fillId="0" borderId="13" xfId="347" applyNumberFormat="1" applyFont="1" applyBorder="1">
      <alignment/>
      <protection/>
    </xf>
    <xf numFmtId="14" fontId="17" fillId="0" borderId="13" xfId="347" applyNumberFormat="1" applyFont="1" applyBorder="1">
      <alignment/>
      <protection/>
    </xf>
    <xf numFmtId="4" fontId="17" fillId="0" borderId="13" xfId="347" applyNumberFormat="1" applyFont="1" applyBorder="1">
      <alignment/>
      <protection/>
    </xf>
    <xf numFmtId="49" fontId="17" fillId="0" borderId="14" xfId="317" applyNumberFormat="1" applyFont="1" applyBorder="1">
      <alignment/>
      <protection/>
    </xf>
    <xf numFmtId="14" fontId="17" fillId="0" borderId="14" xfId="317" applyNumberFormat="1" applyFont="1" applyBorder="1">
      <alignment/>
      <protection/>
    </xf>
    <xf numFmtId="4" fontId="17" fillId="0" borderId="14" xfId="457" applyNumberFormat="1" applyFont="1" applyBorder="1" applyAlignment="1">
      <alignment/>
    </xf>
    <xf numFmtId="0" fontId="16" fillId="48" borderId="13" xfId="291" applyFont="1" applyFill="1" applyBorder="1">
      <alignment/>
      <protection/>
    </xf>
    <xf numFmtId="14" fontId="16" fillId="48" borderId="13" xfId="291" applyNumberFormat="1" applyFont="1" applyFill="1" applyBorder="1" applyAlignment="1">
      <alignment horizontal="center"/>
      <protection/>
    </xf>
    <xf numFmtId="4" fontId="16" fillId="48" borderId="13" xfId="291" applyNumberFormat="1" applyFont="1" applyFill="1" applyBorder="1">
      <alignment/>
      <protection/>
    </xf>
    <xf numFmtId="49" fontId="16" fillId="48" borderId="13" xfId="298" applyNumberFormat="1" applyFont="1" applyFill="1" applyBorder="1" applyAlignment="1">
      <alignment/>
      <protection/>
    </xf>
    <xf numFmtId="14" fontId="16" fillId="48" borderId="13" xfId="298" applyNumberFormat="1" applyFont="1" applyFill="1" applyBorder="1" applyAlignment="1">
      <alignment horizontal="center"/>
      <protection/>
    </xf>
    <xf numFmtId="4" fontId="16" fillId="48" borderId="13" xfId="298" applyNumberFormat="1" applyFont="1" applyFill="1" applyBorder="1" applyAlignment="1">
      <alignment/>
      <protection/>
    </xf>
    <xf numFmtId="49" fontId="16" fillId="48" borderId="13" xfId="298" applyNumberFormat="1" applyFont="1" applyFill="1" applyBorder="1" applyAlignment="1">
      <alignment wrapText="1"/>
      <protection/>
    </xf>
    <xf numFmtId="0" fontId="16" fillId="48" borderId="13" xfId="298" applyNumberFormat="1" applyFont="1" applyFill="1" applyBorder="1" applyAlignment="1">
      <alignment horizontal="center"/>
      <protection/>
    </xf>
    <xf numFmtId="0" fontId="16" fillId="48" borderId="17" xfId="291" applyFont="1" applyFill="1" applyBorder="1">
      <alignment/>
      <protection/>
    </xf>
    <xf numFmtId="14" fontId="16" fillId="48" borderId="17" xfId="291" applyNumberFormat="1" applyFont="1" applyFill="1" applyBorder="1" applyAlignment="1">
      <alignment horizontal="center"/>
      <protection/>
    </xf>
    <xf numFmtId="4" fontId="16" fillId="48" borderId="17" xfId="291" applyNumberFormat="1" applyFont="1" applyFill="1" applyBorder="1" applyAlignment="1">
      <alignment horizontal="right"/>
      <protection/>
    </xf>
    <xf numFmtId="0" fontId="16" fillId="48" borderId="15" xfId="291" applyFont="1" applyFill="1" applyBorder="1" applyAlignment="1">
      <alignment vertical="center"/>
      <protection/>
    </xf>
    <xf numFmtId="14" fontId="16" fillId="48" borderId="15" xfId="291" applyNumberFormat="1" applyFont="1" applyFill="1" applyBorder="1" applyAlignment="1">
      <alignment horizontal="center" vertical="center"/>
      <protection/>
    </xf>
    <xf numFmtId="4" fontId="16" fillId="48" borderId="15" xfId="291" applyNumberFormat="1" applyFont="1" applyFill="1" applyBorder="1" applyAlignment="1">
      <alignment vertical="center"/>
      <protection/>
    </xf>
    <xf numFmtId="0" fontId="16" fillId="48" borderId="24" xfId="291" applyFont="1" applyFill="1" applyBorder="1" applyAlignment="1">
      <alignment vertical="center"/>
      <protection/>
    </xf>
    <xf numFmtId="14" fontId="16" fillId="48" borderId="24" xfId="291" applyNumberFormat="1" applyFont="1" applyFill="1" applyBorder="1" applyAlignment="1">
      <alignment horizontal="center" vertical="center"/>
      <protection/>
    </xf>
    <xf numFmtId="4" fontId="16" fillId="48" borderId="24" xfId="291" applyNumberFormat="1" applyFont="1" applyFill="1" applyBorder="1" applyAlignment="1">
      <alignment vertical="center"/>
      <protection/>
    </xf>
    <xf numFmtId="14" fontId="16" fillId="48" borderId="14" xfId="291" applyNumberFormat="1" applyFont="1" applyFill="1" applyBorder="1" applyAlignment="1">
      <alignment horizontal="center" vertical="center"/>
      <protection/>
    </xf>
    <xf numFmtId="4" fontId="16" fillId="48" borderId="14" xfId="291" applyNumberFormat="1" applyFont="1" applyFill="1" applyBorder="1" applyAlignment="1">
      <alignment vertical="center"/>
      <protection/>
    </xf>
    <xf numFmtId="0" fontId="16" fillId="48" borderId="13" xfId="291" applyFont="1" applyFill="1" applyBorder="1" applyAlignment="1">
      <alignment vertical="center"/>
      <protection/>
    </xf>
    <xf numFmtId="14" fontId="16" fillId="48" borderId="13" xfId="291" applyNumberFormat="1" applyFont="1" applyFill="1" applyBorder="1" applyAlignment="1">
      <alignment horizontal="center" vertical="center"/>
      <protection/>
    </xf>
    <xf numFmtId="4" fontId="16" fillId="48" borderId="13" xfId="291" applyNumberFormat="1" applyFont="1" applyFill="1" applyBorder="1" applyAlignment="1">
      <alignment vertical="center"/>
      <protection/>
    </xf>
    <xf numFmtId="0" fontId="16" fillId="48" borderId="0" xfId="291" applyFont="1" applyFill="1" applyBorder="1" applyAlignment="1">
      <alignment vertical="center"/>
      <protection/>
    </xf>
    <xf numFmtId="14" fontId="16" fillId="48" borderId="13" xfId="291" applyNumberFormat="1" applyFont="1" applyFill="1" applyBorder="1" applyAlignment="1">
      <alignment horizontal="center" vertical="center" wrapText="1"/>
      <protection/>
    </xf>
    <xf numFmtId="4" fontId="16" fillId="48" borderId="13" xfId="291" applyNumberFormat="1" applyFont="1" applyFill="1" applyBorder="1" applyAlignment="1">
      <alignment horizontal="right" vertical="center" wrapText="1"/>
      <protection/>
    </xf>
    <xf numFmtId="0" fontId="16" fillId="48" borderId="16" xfId="291" applyFont="1" applyFill="1" applyBorder="1" applyAlignment="1">
      <alignment vertical="center" wrapText="1"/>
      <protection/>
    </xf>
    <xf numFmtId="14" fontId="16" fillId="48" borderId="16" xfId="291" applyNumberFormat="1" applyFont="1" applyFill="1" applyBorder="1" applyAlignment="1">
      <alignment horizontal="center"/>
      <protection/>
    </xf>
    <xf numFmtId="14" fontId="16" fillId="48" borderId="16" xfId="291" applyNumberFormat="1" applyFont="1" applyFill="1" applyBorder="1" applyAlignment="1">
      <alignment horizontal="center" vertical="center" wrapText="1"/>
      <protection/>
    </xf>
    <xf numFmtId="0" fontId="16" fillId="48" borderId="13" xfId="291" applyFont="1" applyFill="1" applyBorder="1" applyAlignment="1">
      <alignment vertical="top" wrapText="1"/>
      <protection/>
    </xf>
    <xf numFmtId="191" fontId="16" fillId="48" borderId="13" xfId="291" applyNumberFormat="1" applyFont="1" applyFill="1" applyBorder="1" applyAlignment="1">
      <alignment horizontal="center" vertical="top" wrapText="1"/>
      <protection/>
    </xf>
    <xf numFmtId="4" fontId="16" fillId="48" borderId="13" xfId="291" applyNumberFormat="1" applyFont="1" applyFill="1" applyBorder="1" applyAlignment="1">
      <alignment horizontal="right" vertical="top" wrapText="1"/>
      <protection/>
    </xf>
    <xf numFmtId="4" fontId="17" fillId="0" borderId="13" xfId="0" applyNumberFormat="1" applyFont="1" applyBorder="1" applyAlignment="1">
      <alignment horizontal="right" vertical="center" wrapText="1"/>
    </xf>
    <xf numFmtId="4" fontId="17" fillId="0" borderId="13" xfId="0" applyNumberFormat="1" applyFont="1" applyBorder="1" applyAlignment="1">
      <alignment vertical="center" wrapText="1"/>
    </xf>
    <xf numFmtId="0" fontId="17" fillId="48" borderId="13" xfId="0" applyFont="1" applyFill="1" applyBorder="1" applyAlignment="1">
      <alignment horizontal="left" vertical="center" wrapText="1"/>
    </xf>
    <xf numFmtId="0" fontId="19" fillId="48" borderId="13" xfId="322" applyFont="1" applyFill="1" applyBorder="1" applyAlignment="1">
      <alignment horizontal="left" vertical="center"/>
      <protection/>
    </xf>
    <xf numFmtId="0" fontId="19" fillId="48" borderId="13" xfId="322" applyFont="1" applyFill="1" applyBorder="1" applyAlignment="1">
      <alignment vertical="center"/>
      <protection/>
    </xf>
    <xf numFmtId="0" fontId="17" fillId="48" borderId="13" xfId="291" applyFont="1" applyFill="1" applyBorder="1" applyAlignment="1">
      <alignment horizontal="center" vertical="center" wrapText="1"/>
      <protection/>
    </xf>
    <xf numFmtId="0" fontId="17" fillId="48" borderId="13" xfId="0" applyFont="1" applyFill="1" applyBorder="1" applyAlignment="1">
      <alignment/>
    </xf>
    <xf numFmtId="14" fontId="17" fillId="0" borderId="13" xfId="0" applyNumberFormat="1" applyFont="1" applyBorder="1" applyAlignment="1">
      <alignment/>
    </xf>
    <xf numFmtId="44" fontId="17" fillId="0" borderId="13" xfId="431" applyFont="1" applyBorder="1" applyAlignment="1">
      <alignment/>
    </xf>
    <xf numFmtId="14" fontId="17" fillId="0" borderId="13" xfId="0" applyNumberFormat="1" applyFont="1" applyBorder="1" applyAlignment="1">
      <alignment horizontal="right"/>
    </xf>
    <xf numFmtId="0" fontId="17" fillId="0" borderId="13" xfId="0" applyFont="1" applyBorder="1" applyAlignment="1">
      <alignment vertical="center" wrapText="1"/>
    </xf>
    <xf numFmtId="44" fontId="17" fillId="0" borderId="13" xfId="431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/>
    </xf>
    <xf numFmtId="14" fontId="16" fillId="0" borderId="13" xfId="0" applyNumberFormat="1" applyFont="1" applyBorder="1" applyAlignment="1">
      <alignment/>
    </xf>
    <xf numFmtId="44" fontId="16" fillId="0" borderId="13" xfId="431" applyFont="1" applyBorder="1" applyAlignment="1">
      <alignment/>
    </xf>
    <xf numFmtId="0" fontId="16" fillId="0" borderId="13" xfId="0" applyFont="1" applyBorder="1" applyAlignment="1">
      <alignment wrapText="1"/>
    </xf>
    <xf numFmtId="14" fontId="17" fillId="0" borderId="13" xfId="0" applyNumberFormat="1" applyFont="1" applyBorder="1" applyAlignment="1">
      <alignment horizontal="center" vertical="center"/>
    </xf>
    <xf numFmtId="44" fontId="17" fillId="0" borderId="13" xfId="431" applyFont="1" applyBorder="1" applyAlignment="1">
      <alignment vertical="center"/>
    </xf>
    <xf numFmtId="14" fontId="17" fillId="0" borderId="13" xfId="0" applyNumberFormat="1" applyFont="1" applyBorder="1" applyAlignment="1">
      <alignment horizontal="center" vertical="center" wrapText="1"/>
    </xf>
    <xf numFmtId="44" fontId="17" fillId="0" borderId="13" xfId="431" applyFont="1" applyBorder="1" applyAlignment="1">
      <alignment horizontal="center" vertical="center" wrapText="1"/>
    </xf>
    <xf numFmtId="166" fontId="16" fillId="0" borderId="13" xfId="0" applyNumberFormat="1" applyFont="1" applyBorder="1" applyAlignment="1">
      <alignment/>
    </xf>
    <xf numFmtId="0" fontId="17" fillId="48" borderId="13" xfId="0" applyFont="1" applyFill="1" applyBorder="1" applyAlignment="1">
      <alignment vertical="center" wrapText="1"/>
    </xf>
    <xf numFmtId="14" fontId="17" fillId="48" borderId="13" xfId="0" applyNumberFormat="1" applyFont="1" applyFill="1" applyBorder="1" applyAlignment="1">
      <alignment horizontal="center" vertical="center" wrapText="1"/>
    </xf>
    <xf numFmtId="44" fontId="17" fillId="48" borderId="13" xfId="431" applyFont="1" applyFill="1" applyBorder="1" applyAlignment="1">
      <alignment vertical="center" wrapText="1"/>
    </xf>
    <xf numFmtId="0" fontId="17" fillId="48" borderId="14" xfId="291" applyFont="1" applyFill="1" applyBorder="1" applyAlignment="1">
      <alignment horizontal="center" vertical="center" wrapText="1"/>
      <protection/>
    </xf>
    <xf numFmtId="0" fontId="17" fillId="0" borderId="14" xfId="0" applyFont="1" applyBorder="1" applyAlignment="1">
      <alignment vertical="center" wrapText="1"/>
    </xf>
    <xf numFmtId="14" fontId="17" fillId="48" borderId="14" xfId="0" applyNumberFormat="1" applyFont="1" applyFill="1" applyBorder="1" applyAlignment="1">
      <alignment horizontal="center" vertical="center" wrapText="1"/>
    </xf>
    <xf numFmtId="44" fontId="17" fillId="48" borderId="14" xfId="431" applyFont="1" applyFill="1" applyBorder="1" applyAlignment="1">
      <alignment vertical="center" wrapText="1"/>
    </xf>
    <xf numFmtId="4" fontId="16" fillId="48" borderId="14" xfId="0" applyNumberFormat="1" applyFont="1" applyFill="1" applyBorder="1" applyAlignment="1">
      <alignment vertical="center" wrapText="1"/>
    </xf>
    <xf numFmtId="0" fontId="49" fillId="48" borderId="13" xfId="0" applyFont="1" applyFill="1" applyBorder="1" applyAlignment="1">
      <alignment horizontal="center" vertical="center" wrapText="1"/>
    </xf>
    <xf numFmtId="0" fontId="16" fillId="48" borderId="13" xfId="322" applyFont="1" applyFill="1" applyBorder="1" applyAlignment="1">
      <alignment vertical="center" wrapText="1"/>
      <protection/>
    </xf>
    <xf numFmtId="0" fontId="16" fillId="48" borderId="13" xfId="322" applyFont="1" applyFill="1" applyBorder="1" applyAlignment="1">
      <alignment vertical="center"/>
      <protection/>
    </xf>
    <xf numFmtId="4" fontId="16" fillId="48" borderId="13" xfId="322" applyNumberFormat="1" applyFont="1" applyFill="1" applyBorder="1" applyAlignment="1">
      <alignment vertical="center"/>
      <protection/>
    </xf>
    <xf numFmtId="0" fontId="16" fillId="48" borderId="14" xfId="322" applyFont="1" applyFill="1" applyBorder="1" applyAlignment="1">
      <alignment vertical="center" wrapText="1"/>
      <protection/>
    </xf>
    <xf numFmtId="0" fontId="16" fillId="48" borderId="14" xfId="322" applyFont="1" applyFill="1" applyBorder="1" applyAlignment="1">
      <alignment vertical="center"/>
      <protection/>
    </xf>
    <xf numFmtId="4" fontId="16" fillId="48" borderId="14" xfId="322" applyNumberFormat="1" applyFont="1" applyFill="1" applyBorder="1" applyAlignment="1">
      <alignment vertical="center"/>
      <protection/>
    </xf>
    <xf numFmtId="0" fontId="16" fillId="48" borderId="14" xfId="322" applyFont="1" applyFill="1" applyBorder="1" applyAlignment="1">
      <alignment horizontal="center" vertical="center"/>
      <protection/>
    </xf>
    <xf numFmtId="0" fontId="16" fillId="48" borderId="13" xfId="322" applyFont="1" applyFill="1" applyBorder="1" applyAlignment="1">
      <alignment horizontal="center" vertical="center"/>
      <protection/>
    </xf>
    <xf numFmtId="0" fontId="85" fillId="48" borderId="0" xfId="0" applyFont="1" applyFill="1" applyBorder="1" applyAlignment="1">
      <alignment horizontal="left" wrapText="1"/>
    </xf>
    <xf numFmtId="0" fontId="81" fillId="48" borderId="0" xfId="0" applyFont="1" applyFill="1" applyBorder="1" applyAlignment="1">
      <alignment vertical="center" wrapText="1"/>
    </xf>
    <xf numFmtId="0" fontId="0" fillId="48" borderId="13" xfId="0" applyFont="1" applyFill="1" applyBorder="1" applyAlignment="1">
      <alignment vertical="center" wrapText="1"/>
    </xf>
    <xf numFmtId="4" fontId="0" fillId="48" borderId="13" xfId="0" applyNumberFormat="1" applyFont="1" applyFill="1" applyBorder="1" applyAlignment="1">
      <alignment horizontal="right" vertical="center" wrapText="1"/>
    </xf>
    <xf numFmtId="0" fontId="19" fillId="48" borderId="14" xfId="0" applyFont="1" applyFill="1" applyBorder="1" applyAlignment="1">
      <alignment vertical="center"/>
    </xf>
    <xf numFmtId="0" fontId="19" fillId="48" borderId="17" xfId="0" applyFont="1" applyFill="1" applyBorder="1" applyAlignment="1">
      <alignment horizontal="center" vertical="center"/>
    </xf>
    <xf numFmtId="4" fontId="19" fillId="0" borderId="55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/>
    </xf>
    <xf numFmtId="4" fontId="19" fillId="48" borderId="20" xfId="0" applyNumberFormat="1" applyFont="1" applyFill="1" applyBorder="1" applyAlignment="1">
      <alignment horizontal="center" vertical="center" wrapText="1"/>
    </xf>
    <xf numFmtId="4" fontId="70" fillId="0" borderId="16" xfId="0" applyNumberFormat="1" applyFont="1" applyFill="1" applyBorder="1" applyAlignment="1">
      <alignment horizontal="center" vertical="center"/>
    </xf>
    <xf numFmtId="4" fontId="0" fillId="48" borderId="14" xfId="0" applyNumberFormat="1" applyFont="1" applyFill="1" applyBorder="1" applyAlignment="1">
      <alignment horizontal="center" vertical="center"/>
    </xf>
    <xf numFmtId="0" fontId="19" fillId="48" borderId="20" xfId="0" applyFont="1" applyFill="1" applyBorder="1" applyAlignment="1">
      <alignment vertical="center"/>
    </xf>
    <xf numFmtId="4" fontId="19" fillId="0" borderId="47" xfId="0" applyNumberFormat="1" applyFont="1" applyFill="1" applyBorder="1" applyAlignment="1">
      <alignment horizontal="center" vertical="center"/>
    </xf>
    <xf numFmtId="4" fontId="19" fillId="48" borderId="47" xfId="0" applyNumberFormat="1" applyFont="1" applyFill="1" applyBorder="1" applyAlignment="1">
      <alignment horizontal="center" vertical="center"/>
    </xf>
    <xf numFmtId="4" fontId="0" fillId="48" borderId="47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right" vertical="center"/>
    </xf>
    <xf numFmtId="4" fontId="0" fillId="48" borderId="13" xfId="0" applyNumberFormat="1" applyFont="1" applyFill="1" applyBorder="1" applyAlignment="1">
      <alignment vertical="center"/>
    </xf>
    <xf numFmtId="0" fontId="0" fillId="48" borderId="14" xfId="0" applyFont="1" applyFill="1" applyBorder="1" applyAlignment="1">
      <alignment vertical="center" wrapText="1"/>
    </xf>
    <xf numFmtId="4" fontId="19" fillId="48" borderId="13" xfId="346" applyNumberFormat="1" applyFont="1" applyFill="1" applyBorder="1" applyAlignment="1">
      <alignment horizontal="right" vertical="center" wrapText="1"/>
      <protection/>
    </xf>
    <xf numFmtId="4" fontId="0" fillId="48" borderId="13" xfId="0" applyNumberFormat="1" applyFont="1" applyFill="1" applyBorder="1" applyAlignment="1">
      <alignment horizontal="right" vertical="center"/>
    </xf>
    <xf numFmtId="4" fontId="0" fillId="48" borderId="14" xfId="0" applyNumberFormat="1" applyFont="1" applyFill="1" applyBorder="1" applyAlignment="1">
      <alignment horizontal="right" vertical="center"/>
    </xf>
    <xf numFmtId="0" fontId="85" fillId="13" borderId="13" xfId="218" applyFont="1" applyFill="1" applyBorder="1" applyAlignment="1">
      <alignment horizontal="center" vertical="center"/>
      <protection/>
    </xf>
    <xf numFmtId="1" fontId="16" fillId="48" borderId="13" xfId="291" applyNumberFormat="1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left"/>
    </xf>
    <xf numFmtId="4" fontId="17" fillId="0" borderId="16" xfId="456" applyNumberFormat="1" applyFont="1" applyBorder="1" applyAlignment="1">
      <alignment/>
    </xf>
    <xf numFmtId="0" fontId="17" fillId="48" borderId="17" xfId="291" applyFont="1" applyFill="1" applyBorder="1" applyAlignment="1">
      <alignment horizontal="center" vertical="center" wrapText="1"/>
      <protection/>
    </xf>
    <xf numFmtId="49" fontId="17" fillId="48" borderId="13" xfId="298" applyNumberFormat="1" applyFont="1" applyFill="1" applyBorder="1" applyAlignment="1">
      <alignment wrapText="1"/>
      <protection/>
    </xf>
    <xf numFmtId="0" fontId="17" fillId="0" borderId="17" xfId="291" applyFont="1" applyFill="1" applyBorder="1" applyAlignment="1">
      <alignment horizontal="center" vertical="center" wrapText="1"/>
      <protection/>
    </xf>
    <xf numFmtId="0" fontId="16" fillId="48" borderId="17" xfId="0" applyNumberFormat="1" applyFont="1" applyFill="1" applyBorder="1" applyAlignment="1">
      <alignment horizontal="center" vertical="center" wrapText="1"/>
    </xf>
    <xf numFmtId="49" fontId="17" fillId="48" borderId="13" xfId="347" applyNumberFormat="1" applyFont="1" applyFill="1" applyBorder="1">
      <alignment/>
      <protection/>
    </xf>
    <xf numFmtId="49" fontId="17" fillId="0" borderId="13" xfId="347" applyNumberFormat="1" applyFont="1" applyBorder="1" applyAlignment="1">
      <alignment wrapText="1"/>
      <protection/>
    </xf>
    <xf numFmtId="49" fontId="16" fillId="0" borderId="13" xfId="347" applyNumberFormat="1" applyFont="1" applyBorder="1">
      <alignment/>
      <protection/>
    </xf>
    <xf numFmtId="14" fontId="16" fillId="0" borderId="13" xfId="347" applyNumberFormat="1" applyFont="1" applyBorder="1">
      <alignment/>
      <protection/>
    </xf>
    <xf numFmtId="4" fontId="16" fillId="0" borderId="13" xfId="347" applyNumberFormat="1" applyFont="1" applyBorder="1">
      <alignment/>
      <protection/>
    </xf>
    <xf numFmtId="0" fontId="16" fillId="0" borderId="13" xfId="291" applyFont="1" applyBorder="1">
      <alignment/>
      <protection/>
    </xf>
    <xf numFmtId="14" fontId="16" fillId="0" borderId="13" xfId="291" applyNumberFormat="1" applyFont="1" applyBorder="1">
      <alignment/>
      <protection/>
    </xf>
    <xf numFmtId="4" fontId="16" fillId="0" borderId="13" xfId="291" applyNumberFormat="1" applyFont="1" applyBorder="1">
      <alignment/>
      <protection/>
    </xf>
    <xf numFmtId="0" fontId="16" fillId="0" borderId="14" xfId="291" applyFont="1" applyBorder="1">
      <alignment/>
      <protection/>
    </xf>
    <xf numFmtId="14" fontId="16" fillId="0" borderId="14" xfId="291" applyNumberFormat="1" applyFont="1" applyBorder="1">
      <alignment/>
      <protection/>
    </xf>
    <xf numFmtId="4" fontId="16" fillId="0" borderId="14" xfId="291" applyNumberFormat="1" applyFont="1" applyBorder="1">
      <alignment/>
      <protection/>
    </xf>
    <xf numFmtId="0" fontId="16" fillId="48" borderId="13" xfId="291" applyFont="1" applyFill="1" applyBorder="1" applyAlignment="1">
      <alignment horizontal="center" vertical="center" wrapText="1"/>
      <protection/>
    </xf>
    <xf numFmtId="0" fontId="16" fillId="48" borderId="13" xfId="291" applyFont="1" applyFill="1" applyBorder="1">
      <alignment/>
      <protection/>
    </xf>
    <xf numFmtId="4" fontId="16" fillId="48" borderId="13" xfId="291" applyNumberFormat="1" applyFont="1" applyFill="1" applyBorder="1">
      <alignment/>
      <protection/>
    </xf>
    <xf numFmtId="0" fontId="16" fillId="48" borderId="14" xfId="291" applyFont="1" applyFill="1" applyBorder="1" applyAlignment="1">
      <alignment horizontal="center" vertical="center" wrapText="1"/>
      <protection/>
    </xf>
    <xf numFmtId="0" fontId="19" fillId="48" borderId="38" xfId="0" applyFont="1" applyFill="1" applyBorder="1" applyAlignment="1">
      <alignment horizontal="center" vertical="center"/>
    </xf>
    <xf numFmtId="0" fontId="16" fillId="48" borderId="14" xfId="291" applyFont="1" applyFill="1" applyBorder="1">
      <alignment/>
      <protection/>
    </xf>
    <xf numFmtId="4" fontId="16" fillId="48" borderId="14" xfId="291" applyNumberFormat="1" applyFont="1" applyFill="1" applyBorder="1">
      <alignment/>
      <protection/>
    </xf>
    <xf numFmtId="14" fontId="16" fillId="0" borderId="13" xfId="314" applyNumberFormat="1" applyFont="1" applyBorder="1" applyAlignment="1">
      <alignment horizontal="right"/>
      <protection/>
    </xf>
    <xf numFmtId="14" fontId="17" fillId="48" borderId="13" xfId="291" applyNumberFormat="1" applyFont="1" applyFill="1" applyBorder="1" applyAlignment="1">
      <alignment horizontal="right" vertical="center" wrapText="1"/>
      <protection/>
    </xf>
    <xf numFmtId="14" fontId="17" fillId="48" borderId="14" xfId="291" applyNumberFormat="1" applyFont="1" applyFill="1" applyBorder="1" applyAlignment="1">
      <alignment horizontal="right" vertical="center" wrapText="1"/>
      <protection/>
    </xf>
    <xf numFmtId="172" fontId="17" fillId="0" borderId="13" xfId="432" applyNumberFormat="1" applyFont="1" applyBorder="1" applyAlignment="1">
      <alignment/>
    </xf>
    <xf numFmtId="172" fontId="17" fillId="0" borderId="13" xfId="432" applyNumberFormat="1" applyFont="1" applyBorder="1" applyAlignment="1">
      <alignment horizontal="right"/>
    </xf>
    <xf numFmtId="172" fontId="17" fillId="48" borderId="14" xfId="432" applyNumberFormat="1" applyFont="1" applyFill="1" applyBorder="1" applyAlignment="1">
      <alignment horizontal="right" vertical="center" wrapText="1"/>
    </xf>
    <xf numFmtId="0" fontId="17" fillId="51" borderId="15" xfId="0" applyFont="1" applyFill="1" applyBorder="1" applyAlignment="1">
      <alignment horizontal="right" vertical="center" wrapText="1"/>
    </xf>
    <xf numFmtId="0" fontId="17" fillId="51" borderId="15" xfId="0" applyFont="1" applyFill="1" applyBorder="1" applyAlignment="1">
      <alignment horizontal="right" vertical="center"/>
    </xf>
    <xf numFmtId="0" fontId="17" fillId="51" borderId="15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4" fontId="17" fillId="0" borderId="13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right"/>
    </xf>
    <xf numFmtId="4" fontId="17" fillId="0" borderId="14" xfId="0" applyNumberFormat="1" applyFont="1" applyBorder="1" applyAlignment="1">
      <alignment horizontal="right"/>
    </xf>
    <xf numFmtId="0" fontId="16" fillId="48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right" vertical="center"/>
    </xf>
    <xf numFmtId="3" fontId="16" fillId="48" borderId="13" xfId="0" applyNumberFormat="1" applyFont="1" applyFill="1" applyBorder="1" applyAlignment="1">
      <alignment horizontal="center" vertical="center" wrapText="1"/>
    </xf>
    <xf numFmtId="4" fontId="17" fillId="51" borderId="15" xfId="0" applyNumberFormat="1" applyFont="1" applyFill="1" applyBorder="1" applyAlignment="1">
      <alignment horizontal="right"/>
    </xf>
    <xf numFmtId="4" fontId="17" fillId="0" borderId="13" xfId="0" applyNumberFormat="1" applyFont="1" applyBorder="1" applyAlignment="1">
      <alignment horizontal="right" vertical="center"/>
    </xf>
    <xf numFmtId="0" fontId="17" fillId="51" borderId="15" xfId="0" applyFont="1" applyFill="1" applyBorder="1" applyAlignment="1">
      <alignment horizontal="left" vertical="center" wrapText="1"/>
    </xf>
    <xf numFmtId="0" fontId="17" fillId="51" borderId="15" xfId="0" applyFont="1" applyFill="1" applyBorder="1" applyAlignment="1">
      <alignment horizontal="center" vertical="center"/>
    </xf>
    <xf numFmtId="0" fontId="17" fillId="51" borderId="13" xfId="0" applyFont="1" applyFill="1" applyBorder="1" applyAlignment="1">
      <alignment horizontal="left" vertical="center" wrapText="1"/>
    </xf>
    <xf numFmtId="4" fontId="17" fillId="51" borderId="13" xfId="0" applyNumberFormat="1" applyFont="1" applyFill="1" applyBorder="1" applyAlignment="1">
      <alignment horizontal="right" vertical="center"/>
    </xf>
    <xf numFmtId="4" fontId="17" fillId="51" borderId="13" xfId="0" applyNumberFormat="1" applyFont="1" applyFill="1" applyBorder="1" applyAlignment="1">
      <alignment horizontal="right"/>
    </xf>
    <xf numFmtId="0" fontId="17" fillId="51" borderId="13" xfId="0" applyFont="1" applyFill="1" applyBorder="1" applyAlignment="1">
      <alignment horizontal="right" vertical="center"/>
    </xf>
    <xf numFmtId="4" fontId="17" fillId="0" borderId="13" xfId="0" applyNumberFormat="1" applyFont="1" applyBorder="1" applyAlignment="1">
      <alignment/>
    </xf>
    <xf numFmtId="0" fontId="17" fillId="48" borderId="15" xfId="287" applyFont="1" applyFill="1" applyBorder="1" applyAlignment="1">
      <alignment vertical="center" wrapText="1"/>
    </xf>
    <xf numFmtId="192" fontId="17" fillId="51" borderId="15" xfId="0" applyNumberFormat="1" applyFont="1" applyFill="1" applyBorder="1" applyAlignment="1">
      <alignment horizontal="right" vertical="center"/>
    </xf>
    <xf numFmtId="0" fontId="17" fillId="0" borderId="15" xfId="287" applyFont="1" applyBorder="1" applyAlignment="1">
      <alignment vertical="center" wrapText="1"/>
    </xf>
    <xf numFmtId="0" fontId="16" fillId="48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4" fontId="17" fillId="0" borderId="15" xfId="287" applyNumberFormat="1" applyFont="1" applyBorder="1" applyAlignment="1">
      <alignment horizontal="right" vertical="center"/>
    </xf>
    <xf numFmtId="0" fontId="16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6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right" wrapText="1"/>
    </xf>
    <xf numFmtId="4" fontId="77" fillId="47" borderId="0" xfId="0" applyNumberFormat="1" applyFont="1" applyFill="1" applyAlignment="1">
      <alignment/>
    </xf>
    <xf numFmtId="0" fontId="17" fillId="0" borderId="15" xfId="0" applyFont="1" applyBorder="1" applyAlignment="1">
      <alignment horizontal="center" vertical="center" wrapText="1"/>
    </xf>
    <xf numFmtId="4" fontId="17" fillId="0" borderId="15" xfId="349" applyNumberFormat="1" applyFont="1" applyBorder="1" applyAlignment="1">
      <alignment horizontal="right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0" borderId="15" xfId="349" applyFont="1" applyBorder="1" applyAlignment="1">
      <alignment horizontal="left" vertical="center"/>
      <protection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4" fontId="17" fillId="0" borderId="15" xfId="0" applyNumberFormat="1" applyFont="1" applyBorder="1" applyAlignment="1">
      <alignment vertical="center" wrapText="1"/>
    </xf>
    <xf numFmtId="0" fontId="17" fillId="51" borderId="15" xfId="0" applyFont="1" applyFill="1" applyBorder="1" applyAlignment="1">
      <alignment horizontal="left"/>
    </xf>
    <xf numFmtId="0" fontId="17" fillId="48" borderId="15" xfId="0" applyFont="1" applyFill="1" applyBorder="1" applyAlignment="1">
      <alignment horizontal="center" vertical="center" wrapText="1"/>
    </xf>
    <xf numFmtId="0" fontId="17" fillId="48" borderId="15" xfId="349" applyFont="1" applyFill="1" applyBorder="1" applyAlignment="1">
      <alignment horizontal="left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349" applyFont="1" applyBorder="1" applyAlignment="1">
      <alignment horizontal="left" vertical="center"/>
      <protection/>
    </xf>
    <xf numFmtId="0" fontId="17" fillId="0" borderId="19" xfId="349" applyFont="1" applyBorder="1" applyAlignment="1">
      <alignment horizontal="left" vertical="center"/>
      <protection/>
    </xf>
    <xf numFmtId="0" fontId="17" fillId="0" borderId="56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192" fontId="17" fillId="0" borderId="15" xfId="0" applyNumberFormat="1" applyFont="1" applyBorder="1" applyAlignment="1">
      <alignment horizontal="right"/>
    </xf>
    <xf numFmtId="192" fontId="17" fillId="51" borderId="15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 vertical="center" wrapText="1"/>
    </xf>
    <xf numFmtId="0" fontId="17" fillId="48" borderId="24" xfId="0" applyFont="1" applyFill="1" applyBorder="1" applyAlignment="1">
      <alignment horizontal="center" vertical="center" wrapText="1"/>
    </xf>
    <xf numFmtId="0" fontId="17" fillId="48" borderId="24" xfId="0" applyFont="1" applyFill="1" applyBorder="1" applyAlignment="1">
      <alignment vertical="center" wrapText="1"/>
    </xf>
    <xf numFmtId="0" fontId="17" fillId="48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/>
    </xf>
    <xf numFmtId="0" fontId="17" fillId="0" borderId="15" xfId="289" applyFont="1" applyFill="1" applyBorder="1">
      <alignment/>
      <protection/>
    </xf>
    <xf numFmtId="4" fontId="17" fillId="0" borderId="15" xfId="289" applyNumberFormat="1" applyFont="1" applyFill="1" applyBorder="1">
      <alignment/>
      <protection/>
    </xf>
    <xf numFmtId="0" fontId="17" fillId="0" borderId="24" xfId="289" applyFont="1" applyFill="1" applyBorder="1" applyAlignment="1">
      <alignment wrapText="1"/>
      <protection/>
    </xf>
    <xf numFmtId="0" fontId="17" fillId="0" borderId="24" xfId="289" applyFont="1" applyFill="1" applyBorder="1">
      <alignment/>
      <protection/>
    </xf>
    <xf numFmtId="4" fontId="17" fillId="0" borderId="24" xfId="289" applyNumberFormat="1" applyFont="1" applyFill="1" applyBorder="1">
      <alignment/>
      <protection/>
    </xf>
    <xf numFmtId="0" fontId="17" fillId="0" borderId="15" xfId="289" applyFont="1" applyFill="1" applyBorder="1" applyAlignment="1">
      <alignment wrapText="1"/>
      <protection/>
    </xf>
    <xf numFmtId="0" fontId="17" fillId="0" borderId="57" xfId="289" applyFont="1" applyFill="1" applyBorder="1" applyAlignment="1">
      <alignment wrapText="1"/>
      <protection/>
    </xf>
    <xf numFmtId="0" fontId="16" fillId="0" borderId="0" xfId="0" applyFont="1" applyFill="1" applyBorder="1" applyAlignment="1">
      <alignment horizontal="center" wrapText="1"/>
    </xf>
    <xf numFmtId="166" fontId="16" fillId="0" borderId="0" xfId="0" applyNumberFormat="1" applyFont="1" applyBorder="1" applyAlignment="1">
      <alignment wrapText="1"/>
    </xf>
    <xf numFmtId="0" fontId="16" fillId="48" borderId="15" xfId="0" applyFont="1" applyFill="1" applyBorder="1" applyAlignment="1">
      <alignment horizontal="center" vertical="center" wrapText="1"/>
    </xf>
    <xf numFmtId="0" fontId="17" fillId="48" borderId="15" xfId="289" applyFont="1" applyFill="1" applyBorder="1" applyAlignment="1">
      <alignment wrapText="1"/>
      <protection/>
    </xf>
    <xf numFmtId="0" fontId="17" fillId="48" borderId="13" xfId="291" applyFont="1" applyFill="1" applyBorder="1" applyAlignment="1">
      <alignment vertical="center" wrapText="1"/>
      <protection/>
    </xf>
    <xf numFmtId="49" fontId="17" fillId="48" borderId="13" xfId="432" applyNumberFormat="1" applyFont="1" applyFill="1" applyBorder="1" applyAlignment="1">
      <alignment horizontal="center" vertical="center" wrapText="1"/>
    </xf>
    <xf numFmtId="172" fontId="17" fillId="48" borderId="13" xfId="432" applyNumberFormat="1" applyFont="1" applyFill="1" applyBorder="1" applyAlignment="1">
      <alignment vertical="center" wrapText="1"/>
    </xf>
    <xf numFmtId="172" fontId="17" fillId="48" borderId="13" xfId="432" applyNumberFormat="1" applyFont="1" applyFill="1" applyBorder="1" applyAlignment="1">
      <alignment horizontal="right" vertical="center" wrapText="1"/>
    </xf>
    <xf numFmtId="14" fontId="17" fillId="48" borderId="13" xfId="291" applyNumberFormat="1" applyFont="1" applyFill="1" applyBorder="1" applyAlignment="1">
      <alignment horizontal="center" vertical="center" wrapText="1"/>
      <protection/>
    </xf>
    <xf numFmtId="172" fontId="17" fillId="48" borderId="14" xfId="432" applyNumberFormat="1" applyFont="1" applyFill="1" applyBorder="1" applyAlignment="1">
      <alignment vertical="center" wrapText="1"/>
    </xf>
    <xf numFmtId="0" fontId="17" fillId="48" borderId="17" xfId="291" applyFont="1" applyFill="1" applyBorder="1" applyAlignment="1">
      <alignment vertical="center" wrapText="1"/>
      <protection/>
    </xf>
    <xf numFmtId="0" fontId="72" fillId="0" borderId="0" xfId="342" applyFont="1" applyBorder="1" applyAlignment="1">
      <alignment horizontal="center" wrapText="1"/>
      <protection/>
    </xf>
    <xf numFmtId="166" fontId="72" fillId="0" borderId="0" xfId="342" applyNumberFormat="1" applyFont="1" applyBorder="1" applyAlignment="1">
      <alignment wrapText="1"/>
      <protection/>
    </xf>
    <xf numFmtId="0" fontId="16" fillId="48" borderId="13" xfId="322" applyFont="1" applyFill="1" applyBorder="1" applyAlignment="1">
      <alignment horizontal="center" vertical="center" wrapText="1"/>
      <protection/>
    </xf>
    <xf numFmtId="0" fontId="16" fillId="48" borderId="13" xfId="290" applyFont="1" applyFill="1" applyBorder="1" applyAlignment="1">
      <alignment vertical="center" wrapText="1"/>
      <protection/>
    </xf>
    <xf numFmtId="0" fontId="16" fillId="0" borderId="13" xfId="290" applyFont="1" applyFill="1" applyBorder="1" applyAlignment="1">
      <alignment vertical="center" wrapText="1"/>
      <protection/>
    </xf>
    <xf numFmtId="4" fontId="16" fillId="0" borderId="13" xfId="290" applyNumberFormat="1" applyFont="1" applyFill="1" applyBorder="1" applyAlignment="1">
      <alignment vertical="center" wrapText="1"/>
      <protection/>
    </xf>
    <xf numFmtId="0" fontId="16" fillId="48" borderId="13" xfId="299" applyFont="1" applyFill="1" applyBorder="1" applyAlignment="1">
      <alignment horizontal="center" vertical="center" wrapText="1"/>
      <protection/>
    </xf>
    <xf numFmtId="0" fontId="16" fillId="48" borderId="13" xfId="299" applyFont="1" applyFill="1" applyBorder="1" applyAlignment="1">
      <alignment vertical="center" wrapText="1"/>
      <protection/>
    </xf>
    <xf numFmtId="4" fontId="16" fillId="48" borderId="13" xfId="299" applyNumberFormat="1" applyFont="1" applyFill="1" applyBorder="1" applyAlignment="1">
      <alignment vertical="center" wrapText="1"/>
      <protection/>
    </xf>
    <xf numFmtId="4" fontId="19" fillId="0" borderId="0" xfId="0" applyNumberFormat="1" applyFont="1" applyFill="1" applyBorder="1" applyAlignment="1">
      <alignment horizontal="right" wrapText="1"/>
    </xf>
    <xf numFmtId="0" fontId="17" fillId="51" borderId="15" xfId="0" applyFont="1" applyFill="1" applyBorder="1" applyAlignment="1">
      <alignment horizontal="left" vertical="center"/>
    </xf>
    <xf numFmtId="0" fontId="17" fillId="51" borderId="15" xfId="0" applyFont="1" applyFill="1" applyBorder="1" applyAlignment="1">
      <alignment horizontal="center"/>
    </xf>
    <xf numFmtId="0" fontId="16" fillId="15" borderId="0" xfId="0" applyFont="1" applyFill="1" applyBorder="1" applyAlignment="1">
      <alignment/>
    </xf>
    <xf numFmtId="0" fontId="16" fillId="48" borderId="14" xfId="0" applyFont="1" applyFill="1" applyBorder="1" applyAlignment="1">
      <alignment horizontal="center" vertical="center" wrapText="1"/>
    </xf>
    <xf numFmtId="0" fontId="17" fillId="51" borderId="24" xfId="0" applyFont="1" applyFill="1" applyBorder="1" applyAlignment="1">
      <alignment vertical="center" wrapText="1"/>
    </xf>
    <xf numFmtId="192" fontId="17" fillId="51" borderId="24" xfId="0" applyNumberFormat="1" applyFont="1" applyFill="1" applyBorder="1" applyAlignment="1">
      <alignment vertical="center" wrapText="1"/>
    </xf>
    <xf numFmtId="0" fontId="17" fillId="51" borderId="15" xfId="0" applyFont="1" applyFill="1" applyBorder="1" applyAlignment="1">
      <alignment vertical="center" wrapText="1"/>
    </xf>
    <xf numFmtId="0" fontId="17" fillId="51" borderId="15" xfId="0" applyFont="1" applyFill="1" applyBorder="1" applyAlignment="1">
      <alignment vertical="center"/>
    </xf>
    <xf numFmtId="192" fontId="17" fillId="51" borderId="15" xfId="0" applyNumberFormat="1" applyFont="1" applyFill="1" applyBorder="1" applyAlignment="1">
      <alignment/>
    </xf>
    <xf numFmtId="0" fontId="17" fillId="51" borderId="15" xfId="289" applyFont="1" applyFill="1" applyBorder="1" applyAlignment="1">
      <alignment horizontal="left" vertical="center" wrapText="1"/>
      <protection/>
    </xf>
    <xf numFmtId="0" fontId="17" fillId="51" borderId="15" xfId="289" applyFont="1" applyFill="1" applyBorder="1" applyAlignment="1">
      <alignment horizontal="center" vertical="center" wrapText="1"/>
      <protection/>
    </xf>
    <xf numFmtId="4" fontId="17" fillId="51" borderId="15" xfId="289" applyNumberFormat="1" applyFont="1" applyFill="1" applyBorder="1" applyAlignment="1">
      <alignment horizontal="right" vertical="center" wrapText="1"/>
      <protection/>
    </xf>
    <xf numFmtId="0" fontId="16" fillId="48" borderId="17" xfId="0" applyFont="1" applyFill="1" applyBorder="1" applyAlignment="1">
      <alignment horizontal="center" vertical="center" wrapText="1"/>
    </xf>
    <xf numFmtId="0" fontId="17" fillId="48" borderId="15" xfId="289" applyFont="1" applyFill="1" applyBorder="1">
      <alignment/>
      <protection/>
    </xf>
    <xf numFmtId="0" fontId="17" fillId="48" borderId="15" xfId="289" applyFont="1" applyFill="1" applyBorder="1" applyAlignment="1">
      <alignment horizontal="center" vertical="center"/>
      <protection/>
    </xf>
    <xf numFmtId="4" fontId="17" fillId="48" borderId="15" xfId="289" applyNumberFormat="1" applyFont="1" applyFill="1" applyBorder="1">
      <alignment/>
      <protection/>
    </xf>
    <xf numFmtId="0" fontId="17" fillId="51" borderId="15" xfId="289" applyFont="1" applyFill="1" applyBorder="1" applyAlignment="1">
      <alignment horizontal="center"/>
      <protection/>
    </xf>
    <xf numFmtId="4" fontId="17" fillId="51" borderId="15" xfId="289" applyNumberFormat="1" applyFont="1" applyFill="1" applyBorder="1" applyAlignment="1">
      <alignment horizontal="right"/>
      <protection/>
    </xf>
    <xf numFmtId="0" fontId="17" fillId="51" borderId="15" xfId="289" applyFont="1" applyFill="1" applyBorder="1" applyAlignment="1">
      <alignment horizontal="left" wrapText="1"/>
      <protection/>
    </xf>
    <xf numFmtId="0" fontId="17" fillId="51" borderId="15" xfId="289" applyFont="1" applyFill="1" applyBorder="1" applyAlignment="1">
      <alignment horizontal="left"/>
      <protection/>
    </xf>
    <xf numFmtId="0" fontId="17" fillId="51" borderId="15" xfId="289" applyFont="1" applyFill="1" applyBorder="1" applyAlignment="1">
      <alignment horizontal="center" vertical="center"/>
      <protection/>
    </xf>
    <xf numFmtId="0" fontId="16" fillId="48" borderId="38" xfId="0" applyFont="1" applyFill="1" applyBorder="1" applyAlignment="1">
      <alignment horizontal="center" vertical="center" wrapText="1"/>
    </xf>
    <xf numFmtId="0" fontId="17" fillId="51" borderId="24" xfId="289" applyFont="1" applyFill="1" applyBorder="1" applyAlignment="1">
      <alignment horizontal="left"/>
      <protection/>
    </xf>
    <xf numFmtId="0" fontId="17" fillId="51" borderId="24" xfId="289" applyFont="1" applyFill="1" applyBorder="1" applyAlignment="1">
      <alignment horizontal="center" vertical="center"/>
      <protection/>
    </xf>
    <xf numFmtId="4" fontId="17" fillId="51" borderId="24" xfId="289" applyNumberFormat="1" applyFont="1" applyFill="1" applyBorder="1" applyAlignment="1">
      <alignment horizontal="right"/>
      <protection/>
    </xf>
    <xf numFmtId="0" fontId="17" fillId="51" borderId="14" xfId="289" applyFont="1" applyFill="1" applyBorder="1" applyAlignment="1">
      <alignment horizontal="left"/>
      <protection/>
    </xf>
    <xf numFmtId="0" fontId="17" fillId="51" borderId="14" xfId="289" applyFont="1" applyFill="1" applyBorder="1" applyAlignment="1">
      <alignment horizontal="center" vertical="center"/>
      <protection/>
    </xf>
    <xf numFmtId="4" fontId="17" fillId="51" borderId="14" xfId="289" applyNumberFormat="1" applyFont="1" applyFill="1" applyBorder="1" applyAlignment="1">
      <alignment horizontal="right"/>
      <protection/>
    </xf>
    <xf numFmtId="4" fontId="16" fillId="15" borderId="0" xfId="0" applyNumberFormat="1" applyFont="1" applyFill="1" applyBorder="1" applyAlignment="1">
      <alignment wrapText="1"/>
    </xf>
    <xf numFmtId="4" fontId="16" fillId="47" borderId="0" xfId="0" applyNumberFormat="1" applyFont="1" applyFill="1" applyBorder="1" applyAlignment="1">
      <alignment/>
    </xf>
    <xf numFmtId="4" fontId="70" fillId="13" borderId="58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/>
    </xf>
    <xf numFmtId="0" fontId="17" fillId="48" borderId="15" xfId="0" applyFont="1" applyFill="1" applyBorder="1" applyAlignment="1">
      <alignment vertical="center" wrapText="1"/>
    </xf>
    <xf numFmtId="0" fontId="17" fillId="48" borderId="15" xfId="0" applyFont="1" applyFill="1" applyBorder="1" applyAlignment="1">
      <alignment horizontal="center" vertical="center"/>
    </xf>
    <xf numFmtId="4" fontId="16" fillId="0" borderId="13" xfId="0" applyNumberFormat="1" applyFont="1" applyBorder="1" applyAlignment="1">
      <alignment/>
    </xf>
    <xf numFmtId="4" fontId="16" fillId="48" borderId="13" xfId="0" applyNumberFormat="1" applyFont="1" applyFill="1" applyBorder="1" applyAlignment="1">
      <alignment horizontal="right" vertical="center" wrapText="1"/>
    </xf>
    <xf numFmtId="0" fontId="17" fillId="48" borderId="13" xfId="0" applyFont="1" applyFill="1" applyBorder="1" applyAlignment="1">
      <alignment horizontal="left"/>
    </xf>
    <xf numFmtId="0" fontId="16" fillId="48" borderId="13" xfId="0" applyFont="1" applyFill="1" applyBorder="1" applyAlignment="1">
      <alignment/>
    </xf>
    <xf numFmtId="4" fontId="16" fillId="48" borderId="13" xfId="0" applyNumberFormat="1" applyFont="1" applyFill="1" applyBorder="1" applyAlignment="1">
      <alignment/>
    </xf>
    <xf numFmtId="4" fontId="96" fillId="0" borderId="0" xfId="0" applyNumberFormat="1" applyFont="1" applyFill="1" applyBorder="1" applyAlignment="1">
      <alignment wrapText="1"/>
    </xf>
    <xf numFmtId="4" fontId="77" fillId="47" borderId="0" xfId="0" applyNumberFormat="1" applyFont="1" applyFill="1" applyBorder="1" applyAlignment="1">
      <alignment wrapText="1"/>
    </xf>
    <xf numFmtId="0" fontId="16" fillId="48" borderId="17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4" fontId="16" fillId="0" borderId="14" xfId="0" applyNumberFormat="1" applyFont="1" applyBorder="1" applyAlignment="1">
      <alignment vertical="center" wrapText="1"/>
    </xf>
    <xf numFmtId="4" fontId="16" fillId="0" borderId="0" xfId="282" applyNumberFormat="1" applyFont="1" applyFill="1" applyBorder="1" applyAlignment="1">
      <alignment/>
      <protection/>
    </xf>
    <xf numFmtId="4" fontId="16" fillId="48" borderId="17" xfId="0" applyNumberFormat="1" applyFont="1" applyFill="1" applyBorder="1" applyAlignment="1">
      <alignment horizontal="right" vertical="center" wrapText="1"/>
    </xf>
    <xf numFmtId="0" fontId="17" fillId="48" borderId="13" xfId="0" applyFont="1" applyFill="1" applyBorder="1" applyAlignment="1">
      <alignment/>
    </xf>
    <xf numFmtId="0" fontId="17" fillId="48" borderId="13" xfId="0" applyFont="1" applyFill="1" applyBorder="1" applyAlignment="1">
      <alignment/>
    </xf>
    <xf numFmtId="4" fontId="16" fillId="48" borderId="17" xfId="0" applyNumberFormat="1" applyFont="1" applyFill="1" applyBorder="1" applyAlignment="1">
      <alignment vertical="center" wrapText="1"/>
    </xf>
    <xf numFmtId="2" fontId="16" fillId="48" borderId="13" xfId="0" applyNumberFormat="1" applyFont="1" applyFill="1" applyBorder="1" applyAlignment="1">
      <alignment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52" xfId="0" applyNumberFormat="1" applyFont="1" applyFill="1" applyBorder="1" applyAlignment="1">
      <alignment vertical="center"/>
    </xf>
    <xf numFmtId="4" fontId="19" fillId="0" borderId="59" xfId="0" applyNumberFormat="1" applyFont="1" applyFill="1" applyBorder="1" applyAlignment="1">
      <alignment vertical="center"/>
    </xf>
    <xf numFmtId="4" fontId="19" fillId="0" borderId="48" xfId="0" applyNumberFormat="1" applyFont="1" applyFill="1" applyBorder="1" applyAlignment="1">
      <alignment vertical="center"/>
    </xf>
    <xf numFmtId="172" fontId="19" fillId="0" borderId="16" xfId="429" applyNumberFormat="1" applyFont="1" applyFill="1" applyBorder="1" applyAlignment="1">
      <alignment horizontal="center" vertical="center"/>
    </xf>
    <xf numFmtId="0" fontId="17" fillId="51" borderId="15" xfId="0" applyFont="1" applyFill="1" applyBorder="1" applyAlignment="1">
      <alignment horizontal="center" vertical="center" wrapText="1"/>
    </xf>
    <xf numFmtId="4" fontId="17" fillId="51" borderId="15" xfId="0" applyNumberFormat="1" applyFont="1" applyFill="1" applyBorder="1" applyAlignment="1">
      <alignment horizontal="right" vertical="center" wrapText="1"/>
    </xf>
    <xf numFmtId="0" fontId="17" fillId="51" borderId="15" xfId="0" applyFont="1" applyFill="1" applyBorder="1" applyAlignment="1">
      <alignment horizontal="left" wrapText="1"/>
    </xf>
    <xf numFmtId="0" fontId="16" fillId="48" borderId="19" xfId="0" applyFont="1" applyFill="1" applyBorder="1" applyAlignment="1">
      <alignment horizontal="center" vertical="center" wrapText="1"/>
    </xf>
    <xf numFmtId="0" fontId="19" fillId="48" borderId="16" xfId="0" applyFont="1" applyFill="1" applyBorder="1" applyAlignment="1">
      <alignment vertical="center" wrapText="1"/>
    </xf>
    <xf numFmtId="4" fontId="70" fillId="13" borderId="44" xfId="0" applyNumberFormat="1" applyFont="1" applyFill="1" applyBorder="1" applyAlignment="1">
      <alignment horizontal="center" vertical="center"/>
    </xf>
    <xf numFmtId="0" fontId="19" fillId="48" borderId="16" xfId="0" applyFont="1" applyFill="1" applyBorder="1" applyAlignment="1">
      <alignment horizontal="left" vertical="center" wrapText="1"/>
    </xf>
    <xf numFmtId="0" fontId="19" fillId="48" borderId="13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wrapText="1"/>
    </xf>
    <xf numFmtId="0" fontId="17" fillId="48" borderId="0" xfId="0" applyFont="1" applyFill="1" applyAlignment="1">
      <alignment/>
    </xf>
    <xf numFmtId="0" fontId="17" fillId="51" borderId="57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0" fontId="77" fillId="13" borderId="13" xfId="291" applyFont="1" applyFill="1" applyBorder="1" applyAlignment="1">
      <alignment horizontal="center" vertical="center" wrapText="1"/>
      <protection/>
    </xf>
    <xf numFmtId="49" fontId="17" fillId="48" borderId="13" xfId="317" applyNumberFormat="1" applyFont="1" applyFill="1" applyBorder="1">
      <alignment/>
      <protection/>
    </xf>
    <xf numFmtId="14" fontId="17" fillId="0" borderId="13" xfId="317" applyNumberFormat="1" applyFont="1" applyBorder="1">
      <alignment/>
      <protection/>
    </xf>
    <xf numFmtId="4" fontId="17" fillId="0" borderId="13" xfId="455" applyNumberFormat="1" applyFont="1" applyBorder="1" applyAlignment="1">
      <alignment/>
    </xf>
    <xf numFmtId="14" fontId="17" fillId="48" borderId="13" xfId="317" applyNumberFormat="1" applyFont="1" applyFill="1" applyBorder="1">
      <alignment/>
      <protection/>
    </xf>
    <xf numFmtId="4" fontId="17" fillId="48" borderId="13" xfId="455" applyNumberFormat="1" applyFont="1" applyFill="1" applyBorder="1" applyAlignment="1">
      <alignment/>
    </xf>
    <xf numFmtId="49" fontId="17" fillId="0" borderId="13" xfId="317" applyNumberFormat="1" applyFont="1" applyBorder="1">
      <alignment/>
      <protection/>
    </xf>
    <xf numFmtId="4" fontId="17" fillId="0" borderId="13" xfId="0" applyNumberFormat="1" applyFont="1" applyBorder="1" applyAlignment="1">
      <alignment/>
    </xf>
    <xf numFmtId="4" fontId="85" fillId="35" borderId="32" xfId="0" applyNumberFormat="1" applyFont="1" applyFill="1" applyBorder="1" applyAlignment="1">
      <alignment vertical="center"/>
    </xf>
    <xf numFmtId="0" fontId="16" fillId="48" borderId="20" xfId="0" applyFont="1" applyFill="1" applyBorder="1" applyAlignment="1">
      <alignment horizontal="center" vertical="center"/>
    </xf>
    <xf numFmtId="0" fontId="17" fillId="48" borderId="13" xfId="0" applyFont="1" applyFill="1" applyBorder="1" applyAlignment="1">
      <alignment vertical="center" wrapText="1"/>
    </xf>
    <xf numFmtId="4" fontId="17" fillId="48" borderId="13" xfId="0" applyNumberFormat="1" applyFont="1" applyFill="1" applyBorder="1" applyAlignment="1">
      <alignment horizontal="right" vertical="center" wrapText="1"/>
    </xf>
    <xf numFmtId="0" fontId="16" fillId="48" borderId="52" xfId="0" applyFont="1" applyFill="1" applyBorder="1" applyAlignment="1">
      <alignment horizontal="center" vertical="center"/>
    </xf>
    <xf numFmtId="0" fontId="17" fillId="48" borderId="14" xfId="0" applyFont="1" applyFill="1" applyBorder="1" applyAlignment="1">
      <alignment vertical="center" wrapText="1"/>
    </xf>
    <xf numFmtId="4" fontId="17" fillId="48" borderId="14" xfId="0" applyNumberFormat="1" applyFont="1" applyFill="1" applyBorder="1" applyAlignment="1">
      <alignment horizontal="right" vertical="center" wrapText="1"/>
    </xf>
    <xf numFmtId="4" fontId="77" fillId="48" borderId="0" xfId="0" applyNumberFormat="1" applyFont="1" applyFill="1" applyAlignment="1">
      <alignment/>
    </xf>
    <xf numFmtId="4" fontId="85" fillId="46" borderId="32" xfId="0" applyNumberFormat="1" applyFont="1" applyFill="1" applyBorder="1" applyAlignment="1">
      <alignment vertical="center"/>
    </xf>
    <xf numFmtId="4" fontId="70" fillId="0" borderId="20" xfId="0" applyNumberFormat="1" applyFont="1" applyFill="1" applyBorder="1" applyAlignment="1">
      <alignment vertical="center" wrapText="1"/>
    </xf>
    <xf numFmtId="4" fontId="70" fillId="46" borderId="16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4" fontId="11" fillId="33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52" fillId="46" borderId="0" xfId="0" applyFont="1" applyFill="1" applyAlignment="1">
      <alignment/>
    </xf>
    <xf numFmtId="0" fontId="52" fillId="33" borderId="0" xfId="0" applyFont="1" applyFill="1" applyAlignment="1">
      <alignment/>
    </xf>
    <xf numFmtId="0" fontId="85" fillId="13" borderId="58" xfId="218" applyFont="1" applyFill="1" applyBorder="1" applyAlignment="1">
      <alignment horizontal="center" vertical="center" wrapText="1"/>
      <protection/>
    </xf>
    <xf numFmtId="4" fontId="70" fillId="13" borderId="6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wrapText="1"/>
    </xf>
    <xf numFmtId="0" fontId="11" fillId="33" borderId="0" xfId="0" applyFont="1" applyFill="1" applyAlignment="1">
      <alignment/>
    </xf>
    <xf numFmtId="0" fontId="52" fillId="48" borderId="0" xfId="0" applyFont="1" applyFill="1" applyAlignment="1">
      <alignment/>
    </xf>
    <xf numFmtId="0" fontId="0" fillId="40" borderId="0" xfId="0" applyFill="1" applyAlignment="1">
      <alignment/>
    </xf>
    <xf numFmtId="0" fontId="0" fillId="48" borderId="0" xfId="0" applyFill="1" applyAlignment="1">
      <alignment/>
    </xf>
    <xf numFmtId="0" fontId="0" fillId="40" borderId="44" xfId="0" applyFill="1" applyBorder="1" applyAlignment="1">
      <alignment/>
    </xf>
    <xf numFmtId="0" fontId="0" fillId="0" borderId="0" xfId="0" applyAlignment="1">
      <alignment vertical="center"/>
    </xf>
    <xf numFmtId="0" fontId="58" fillId="40" borderId="43" xfId="0" applyFont="1" applyFill="1" applyBorder="1" applyAlignment="1">
      <alignment/>
    </xf>
    <xf numFmtId="0" fontId="16" fillId="40" borderId="44" xfId="0" applyFont="1" applyFill="1" applyBorder="1" applyAlignment="1">
      <alignment/>
    </xf>
    <xf numFmtId="0" fontId="16" fillId="40" borderId="32" xfId="0" applyFont="1" applyFill="1" applyBorder="1" applyAlignment="1">
      <alignment/>
    </xf>
    <xf numFmtId="0" fontId="16" fillId="48" borderId="61" xfId="0" applyFont="1" applyFill="1" applyBorder="1" applyAlignment="1">
      <alignment horizontal="center" vertical="center" wrapText="1"/>
    </xf>
    <xf numFmtId="0" fontId="77" fillId="48" borderId="13" xfId="0" applyFont="1" applyFill="1" applyBorder="1" applyAlignment="1">
      <alignment horizontal="center" vertical="center" wrapText="1"/>
    </xf>
    <xf numFmtId="6" fontId="16" fillId="48" borderId="13" xfId="0" applyNumberFormat="1" applyFont="1" applyFill="1" applyBorder="1" applyAlignment="1">
      <alignment horizontal="center" vertical="center" wrapText="1"/>
    </xf>
    <xf numFmtId="4" fontId="77" fillId="48" borderId="13" xfId="0" applyNumberFormat="1" applyFont="1" applyFill="1" applyBorder="1" applyAlignment="1">
      <alignment horizontal="center" vertical="center" wrapText="1"/>
    </xf>
    <xf numFmtId="0" fontId="77" fillId="48" borderId="36" xfId="0" applyFont="1" applyFill="1" applyBorder="1" applyAlignment="1">
      <alignment horizontal="center" vertical="center" wrapText="1"/>
    </xf>
    <xf numFmtId="0" fontId="77" fillId="48" borderId="17" xfId="0" applyFont="1" applyFill="1" applyBorder="1" applyAlignment="1">
      <alignment horizontal="center" vertical="center" wrapText="1"/>
    </xf>
    <xf numFmtId="0" fontId="77" fillId="48" borderId="62" xfId="0" applyFont="1" applyFill="1" applyBorder="1" applyAlignment="1">
      <alignment horizontal="center" vertical="center" wrapText="1"/>
    </xf>
    <xf numFmtId="0" fontId="77" fillId="48" borderId="63" xfId="0" applyFont="1" applyFill="1" applyBorder="1" applyAlignment="1">
      <alignment horizontal="center" vertical="center" wrapText="1"/>
    </xf>
    <xf numFmtId="0" fontId="16" fillId="48" borderId="64" xfId="0" applyFont="1" applyFill="1" applyBorder="1" applyAlignment="1">
      <alignment horizontal="center" vertical="center" wrapText="1"/>
    </xf>
    <xf numFmtId="0" fontId="77" fillId="48" borderId="48" xfId="0" applyFont="1" applyFill="1" applyBorder="1" applyAlignment="1">
      <alignment horizontal="center" vertical="center" wrapText="1"/>
    </xf>
    <xf numFmtId="0" fontId="77" fillId="48" borderId="14" xfId="0" applyFont="1" applyFill="1" applyBorder="1" applyAlignment="1">
      <alignment horizontal="center" vertical="center" wrapText="1"/>
    </xf>
    <xf numFmtId="0" fontId="77" fillId="48" borderId="65" xfId="0" applyFont="1" applyFill="1" applyBorder="1" applyAlignment="1">
      <alignment horizontal="center" vertical="center" wrapText="1"/>
    </xf>
    <xf numFmtId="0" fontId="77" fillId="48" borderId="51" xfId="0" applyFont="1" applyFill="1" applyBorder="1" applyAlignment="1">
      <alignment horizontal="center" vertical="center" wrapText="1"/>
    </xf>
    <xf numFmtId="0" fontId="77" fillId="48" borderId="20" xfId="0" applyFont="1" applyFill="1" applyBorder="1" applyAlignment="1">
      <alignment horizontal="center" vertical="center" wrapText="1"/>
    </xf>
    <xf numFmtId="0" fontId="77" fillId="48" borderId="66" xfId="0" applyFont="1" applyFill="1" applyBorder="1" applyAlignment="1">
      <alignment horizontal="center" vertical="center" wrapText="1"/>
    </xf>
    <xf numFmtId="0" fontId="77" fillId="48" borderId="37" xfId="0" applyFont="1" applyFill="1" applyBorder="1" applyAlignment="1">
      <alignment horizontal="center" vertical="center" wrapText="1"/>
    </xf>
    <xf numFmtId="0" fontId="77" fillId="48" borderId="38" xfId="0" applyFont="1" applyFill="1" applyBorder="1" applyAlignment="1">
      <alignment horizontal="center" vertical="center" wrapText="1"/>
    </xf>
    <xf numFmtId="0" fontId="77" fillId="48" borderId="52" xfId="0" applyFont="1" applyFill="1" applyBorder="1" applyAlignment="1">
      <alignment horizontal="center" vertical="center" wrapText="1"/>
    </xf>
    <xf numFmtId="0" fontId="77" fillId="48" borderId="16" xfId="0" applyFont="1" applyFill="1" applyBorder="1" applyAlignment="1">
      <alignment horizontal="center" vertical="center" wrapText="1"/>
    </xf>
    <xf numFmtId="4" fontId="53" fillId="48" borderId="13" xfId="0" applyNumberFormat="1" applyFont="1" applyFill="1" applyBorder="1" applyAlignment="1">
      <alignment horizontal="center" vertical="center" wrapText="1"/>
    </xf>
    <xf numFmtId="0" fontId="77" fillId="48" borderId="13" xfId="0" applyFont="1" applyFill="1" applyBorder="1" applyAlignment="1">
      <alignment horizontal="center" vertical="top" wrapText="1"/>
    </xf>
    <xf numFmtId="0" fontId="16" fillId="48" borderId="13" xfId="0" applyFont="1" applyFill="1" applyBorder="1" applyAlignment="1">
      <alignment horizontal="center" vertical="top" wrapText="1"/>
    </xf>
    <xf numFmtId="0" fontId="16" fillId="48" borderId="13" xfId="292" applyFont="1" applyFill="1" applyBorder="1" applyAlignment="1">
      <alignment horizontal="center" vertical="center" wrapText="1"/>
      <protection/>
    </xf>
    <xf numFmtId="0" fontId="17" fillId="48" borderId="13" xfId="0" applyFont="1" applyFill="1" applyBorder="1" applyAlignment="1">
      <alignment horizontal="center" vertical="center" wrapText="1"/>
    </xf>
    <xf numFmtId="4" fontId="77" fillId="48" borderId="13" xfId="0" applyNumberFormat="1" applyFont="1" applyFill="1" applyBorder="1" applyAlignment="1">
      <alignment horizontal="left" vertical="center" wrapText="1"/>
    </xf>
    <xf numFmtId="0" fontId="17" fillId="48" borderId="14" xfId="0" applyFont="1" applyFill="1" applyBorder="1" applyAlignment="1">
      <alignment horizontal="center" vertical="center" wrapText="1"/>
    </xf>
    <xf numFmtId="4" fontId="77" fillId="48" borderId="14" xfId="0" applyNumberFormat="1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4" fontId="58" fillId="48" borderId="13" xfId="0" applyNumberFormat="1" applyFont="1" applyFill="1" applyBorder="1" applyAlignment="1">
      <alignment horizontal="center" vertical="center" wrapText="1"/>
    </xf>
    <xf numFmtId="0" fontId="16" fillId="48" borderId="41" xfId="0" applyFont="1" applyFill="1" applyBorder="1" applyAlignment="1">
      <alignment horizontal="center" vertical="center" wrapText="1"/>
    </xf>
    <xf numFmtId="0" fontId="16" fillId="48" borderId="17" xfId="0" applyFont="1" applyFill="1" applyBorder="1" applyAlignment="1">
      <alignment horizontal="center" vertical="top" wrapText="1"/>
    </xf>
    <xf numFmtId="0" fontId="77" fillId="48" borderId="17" xfId="0" applyFont="1" applyFill="1" applyBorder="1" applyAlignment="1">
      <alignment horizontal="center" vertical="top" wrapText="1"/>
    </xf>
    <xf numFmtId="0" fontId="16" fillId="48" borderId="62" xfId="0" applyFont="1" applyFill="1" applyBorder="1" applyAlignment="1">
      <alignment horizontal="center" vertical="center" wrapText="1"/>
    </xf>
    <xf numFmtId="6" fontId="16" fillId="48" borderId="17" xfId="0" applyNumberFormat="1" applyFont="1" applyFill="1" applyBorder="1" applyAlignment="1">
      <alignment horizontal="center" vertical="center" wrapText="1"/>
    </xf>
    <xf numFmtId="4" fontId="77" fillId="0" borderId="17" xfId="0" applyNumberFormat="1" applyFont="1" applyBorder="1" applyAlignment="1">
      <alignment horizontal="center" vertical="center" wrapText="1"/>
    </xf>
    <xf numFmtId="4" fontId="77" fillId="48" borderId="17" xfId="0" applyNumberFormat="1" applyFont="1" applyFill="1" applyBorder="1" applyAlignment="1">
      <alignment horizontal="center" vertical="center" wrapText="1"/>
    </xf>
    <xf numFmtId="0" fontId="16" fillId="48" borderId="20" xfId="0" applyFont="1" applyFill="1" applyBorder="1" applyAlignment="1">
      <alignment horizontal="center" vertical="center" wrapText="1"/>
    </xf>
    <xf numFmtId="4" fontId="77" fillId="0" borderId="13" xfId="0" applyNumberFormat="1" applyFont="1" applyBorder="1" applyAlignment="1">
      <alignment horizontal="center" vertical="center" wrapText="1"/>
    </xf>
    <xf numFmtId="0" fontId="101" fillId="48" borderId="13" xfId="0" applyFont="1" applyFill="1" applyBorder="1" applyAlignment="1">
      <alignment horizontal="center" vertical="top" wrapText="1"/>
    </xf>
    <xf numFmtId="0" fontId="101" fillId="48" borderId="13" xfId="0" applyFont="1" applyFill="1" applyBorder="1" applyAlignment="1">
      <alignment horizontal="center" vertical="center" wrapText="1"/>
    </xf>
    <xf numFmtId="4" fontId="16" fillId="48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center" wrapText="1"/>
    </xf>
    <xf numFmtId="4" fontId="16" fillId="48" borderId="17" xfId="0" applyNumberFormat="1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66" xfId="0" applyFont="1" applyBorder="1" applyAlignment="1">
      <alignment horizontal="center" vertical="center" wrapText="1"/>
    </xf>
    <xf numFmtId="0" fontId="16" fillId="48" borderId="13" xfId="0" applyFont="1" applyFill="1" applyBorder="1" applyAlignment="1">
      <alignment horizontal="center" vertical="center"/>
    </xf>
    <xf numFmtId="0" fontId="16" fillId="48" borderId="13" xfId="0" applyFont="1" applyFill="1" applyBorder="1" applyAlignment="1">
      <alignment vertical="center"/>
    </xf>
    <xf numFmtId="0" fontId="77" fillId="48" borderId="13" xfId="0" applyFont="1" applyFill="1" applyBorder="1" applyAlignment="1">
      <alignment horizontal="center" vertical="center"/>
    </xf>
    <xf numFmtId="0" fontId="17" fillId="48" borderId="0" xfId="0" applyFont="1" applyFill="1" applyAlignment="1">
      <alignment horizontal="center"/>
    </xf>
    <xf numFmtId="4" fontId="16" fillId="48" borderId="14" xfId="0" applyNumberFormat="1" applyFont="1" applyFill="1" applyBorder="1" applyAlignment="1">
      <alignment horizontal="center" vertical="center" wrapText="1"/>
    </xf>
    <xf numFmtId="4" fontId="77" fillId="0" borderId="14" xfId="0" applyNumberFormat="1" applyFont="1" applyBorder="1" applyAlignment="1">
      <alignment horizontal="center" vertical="center" wrapText="1"/>
    </xf>
    <xf numFmtId="0" fontId="58" fillId="40" borderId="67" xfId="0" applyFont="1" applyFill="1" applyBorder="1" applyAlignment="1">
      <alignment/>
    </xf>
    <xf numFmtId="0" fontId="58" fillId="40" borderId="68" xfId="0" applyFont="1" applyFill="1" applyBorder="1" applyAlignment="1">
      <alignment/>
    </xf>
    <xf numFmtId="0" fontId="58" fillId="40" borderId="68" xfId="0" applyFont="1" applyFill="1" applyBorder="1" applyAlignment="1">
      <alignment wrapText="1"/>
    </xf>
    <xf numFmtId="0" fontId="17" fillId="40" borderId="68" xfId="0" applyFont="1" applyFill="1" applyBorder="1" applyAlignment="1">
      <alignment/>
    </xf>
    <xf numFmtId="0" fontId="16" fillId="40" borderId="68" xfId="0" applyFont="1" applyFill="1" applyBorder="1" applyAlignment="1">
      <alignment/>
    </xf>
    <xf numFmtId="0" fontId="17" fillId="40" borderId="68" xfId="0" applyFont="1" applyFill="1" applyBorder="1" applyAlignment="1">
      <alignment wrapText="1"/>
    </xf>
    <xf numFmtId="4" fontId="77" fillId="40" borderId="68" xfId="0" applyNumberFormat="1" applyFont="1" applyFill="1" applyBorder="1" applyAlignment="1">
      <alignment/>
    </xf>
    <xf numFmtId="0" fontId="16" fillId="40" borderId="69" xfId="0" applyFont="1" applyFill="1" applyBorder="1" applyAlignment="1">
      <alignment/>
    </xf>
    <xf numFmtId="0" fontId="16" fillId="48" borderId="70" xfId="0" applyFont="1" applyFill="1" applyBorder="1" applyAlignment="1">
      <alignment horizontal="center" vertical="center" wrapText="1"/>
    </xf>
    <xf numFmtId="0" fontId="16" fillId="48" borderId="71" xfId="0" applyFont="1" applyFill="1" applyBorder="1" applyAlignment="1">
      <alignment horizontal="center" vertical="top" wrapText="1"/>
    </xf>
    <xf numFmtId="0" fontId="16" fillId="0" borderId="71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top" wrapText="1"/>
    </xf>
    <xf numFmtId="0" fontId="77" fillId="48" borderId="71" xfId="0" applyFont="1" applyFill="1" applyBorder="1" applyAlignment="1">
      <alignment horizontal="center" vertical="top" wrapText="1"/>
    </xf>
    <xf numFmtId="0" fontId="77" fillId="0" borderId="71" xfId="0" applyFont="1" applyBorder="1" applyAlignment="1">
      <alignment horizontal="center" vertical="top" wrapText="1"/>
    </xf>
    <xf numFmtId="0" fontId="77" fillId="0" borderId="71" xfId="0" applyFont="1" applyBorder="1" applyAlignment="1">
      <alignment horizontal="center" vertical="center" wrapText="1"/>
    </xf>
    <xf numFmtId="0" fontId="77" fillId="48" borderId="71" xfId="0" applyFont="1" applyFill="1" applyBorder="1" applyAlignment="1">
      <alignment horizontal="center" vertical="center" wrapText="1"/>
    </xf>
    <xf numFmtId="0" fontId="16" fillId="48" borderId="71" xfId="0" applyFont="1" applyFill="1" applyBorder="1" applyAlignment="1">
      <alignment horizontal="center" vertical="center" wrapText="1"/>
    </xf>
    <xf numFmtId="4" fontId="77" fillId="48" borderId="71" xfId="0" applyNumberFormat="1" applyFont="1" applyFill="1" applyBorder="1" applyAlignment="1">
      <alignment horizontal="center" vertical="center" wrapText="1"/>
    </xf>
    <xf numFmtId="4" fontId="77" fillId="0" borderId="71" xfId="0" applyNumberFormat="1" applyFont="1" applyBorder="1" applyAlignment="1">
      <alignment horizontal="center" vertical="center" wrapText="1"/>
    </xf>
    <xf numFmtId="0" fontId="77" fillId="0" borderId="72" xfId="0" applyFont="1" applyBorder="1" applyAlignment="1">
      <alignment horizontal="center" vertical="center" wrapText="1"/>
    </xf>
    <xf numFmtId="0" fontId="16" fillId="48" borderId="42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top" wrapText="1"/>
    </xf>
    <xf numFmtId="0" fontId="77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 horizontal="left" vertical="center" indent="4"/>
    </xf>
    <xf numFmtId="0" fontId="12" fillId="0" borderId="73" xfId="0" applyFont="1" applyBorder="1" applyAlignment="1">
      <alignment horizontal="left" vertical="center" wrapText="1" indent="4"/>
    </xf>
    <xf numFmtId="0" fontId="12" fillId="0" borderId="74" xfId="0" applyFont="1" applyBorder="1" applyAlignment="1">
      <alignment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justify" vertical="center" wrapText="1"/>
    </xf>
    <xf numFmtId="0" fontId="16" fillId="0" borderId="74" xfId="0" applyFont="1" applyBorder="1" applyAlignment="1">
      <alignment horizontal="justify" vertical="center" wrapText="1"/>
    </xf>
    <xf numFmtId="0" fontId="16" fillId="0" borderId="73" xfId="0" applyFont="1" applyBorder="1" applyAlignment="1">
      <alignment horizontal="left" vertical="center" wrapText="1" indent="4"/>
    </xf>
    <xf numFmtId="0" fontId="16" fillId="0" borderId="74" xfId="0" applyFont="1" applyBorder="1" applyAlignment="1">
      <alignment vertical="center" wrapText="1"/>
    </xf>
    <xf numFmtId="0" fontId="16" fillId="0" borderId="77" xfId="0" applyFont="1" applyBorder="1" applyAlignment="1">
      <alignment horizontal="justify" vertical="center" wrapText="1"/>
    </xf>
    <xf numFmtId="0" fontId="16" fillId="0" borderId="76" xfId="0" applyFont="1" applyBorder="1" applyAlignment="1">
      <alignment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48" borderId="0" xfId="0" applyFont="1" applyFill="1" applyBorder="1" applyAlignment="1">
      <alignment horizontal="righ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justify" vertical="center" wrapText="1"/>
    </xf>
    <xf numFmtId="0" fontId="0" fillId="0" borderId="46" xfId="0" applyFont="1" applyBorder="1" applyAlignment="1">
      <alignment horizontal="right" vertical="center" wrapText="1"/>
    </xf>
    <xf numFmtId="0" fontId="49" fillId="0" borderId="46" xfId="0" applyFont="1" applyBorder="1" applyAlignment="1">
      <alignment horizontal="justify" vertical="center" wrapText="1"/>
    </xf>
    <xf numFmtId="0" fontId="49" fillId="0" borderId="46" xfId="0" applyFont="1" applyBorder="1" applyAlignment="1">
      <alignment horizontal="right" vertical="center" wrapText="1"/>
    </xf>
    <xf numFmtId="0" fontId="49" fillId="13" borderId="46" xfId="0" applyFont="1" applyFill="1" applyBorder="1" applyAlignment="1">
      <alignment horizontal="right" vertical="center" wrapText="1"/>
    </xf>
    <xf numFmtId="0" fontId="55" fillId="0" borderId="78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0" fontId="57" fillId="0" borderId="73" xfId="0" applyFont="1" applyBorder="1" applyAlignment="1">
      <alignment horizontal="left" vertical="center" wrapText="1" indent="2"/>
    </xf>
    <xf numFmtId="0" fontId="57" fillId="0" borderId="74" xfId="0" applyFont="1" applyBorder="1" applyAlignment="1">
      <alignment vertical="center" wrapText="1"/>
    </xf>
    <xf numFmtId="0" fontId="103" fillId="0" borderId="74" xfId="0" applyFont="1" applyBorder="1" applyAlignment="1">
      <alignment vertical="center" wrapText="1"/>
    </xf>
    <xf numFmtId="0" fontId="57" fillId="0" borderId="77" xfId="0" applyFont="1" applyBorder="1" applyAlignment="1">
      <alignment vertical="center" wrapText="1"/>
    </xf>
    <xf numFmtId="0" fontId="57" fillId="0" borderId="76" xfId="0" applyFont="1" applyBorder="1" applyAlignment="1">
      <alignment vertical="center" wrapText="1"/>
    </xf>
    <xf numFmtId="0" fontId="103" fillId="0" borderId="74" xfId="0" applyFont="1" applyBorder="1" applyAlignment="1">
      <alignment vertical="center" wrapText="1"/>
    </xf>
    <xf numFmtId="0" fontId="12" fillId="0" borderId="77" xfId="0" applyFont="1" applyBorder="1" applyAlignment="1">
      <alignment horizontal="left" vertical="center" wrapText="1" indent="4"/>
    </xf>
    <xf numFmtId="0" fontId="103" fillId="0" borderId="76" xfId="0" applyFont="1" applyBorder="1" applyAlignment="1">
      <alignment vertical="center" wrapText="1"/>
    </xf>
    <xf numFmtId="0" fontId="57" fillId="0" borderId="77" xfId="0" applyFont="1" applyBorder="1" applyAlignment="1">
      <alignment horizontal="left" vertical="center" wrapText="1" indent="2"/>
    </xf>
    <xf numFmtId="0" fontId="19" fillId="0" borderId="17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48" borderId="13" xfId="0" applyFont="1" applyFill="1" applyBorder="1" applyAlignment="1">
      <alignment horizontal="left"/>
    </xf>
    <xf numFmtId="0" fontId="58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center" wrapText="1"/>
    </xf>
    <xf numFmtId="4" fontId="58" fillId="48" borderId="15" xfId="0" applyNumberFormat="1" applyFont="1" applyFill="1" applyBorder="1" applyAlignment="1">
      <alignment horizontal="right" vertical="center"/>
    </xf>
    <xf numFmtId="0" fontId="58" fillId="0" borderId="15" xfId="294" applyFont="1" applyBorder="1" applyAlignment="1">
      <alignment horizontal="center" vertical="center" wrapText="1"/>
      <protection/>
    </xf>
    <xf numFmtId="0" fontId="17" fillId="0" borderId="15" xfId="294" applyFont="1" applyBorder="1" applyAlignment="1">
      <alignment horizontal="left" vertical="center" wrapText="1"/>
      <protection/>
    </xf>
    <xf numFmtId="4" fontId="58" fillId="48" borderId="22" xfId="294" applyNumberFormat="1" applyFont="1" applyFill="1" applyBorder="1" applyAlignment="1">
      <alignment horizontal="right" vertical="center"/>
      <protection/>
    </xf>
    <xf numFmtId="0" fontId="17" fillId="0" borderId="15" xfId="294" applyFont="1" applyBorder="1" applyAlignment="1">
      <alignment vertical="center" wrapText="1"/>
      <protection/>
    </xf>
    <xf numFmtId="4" fontId="58" fillId="48" borderId="22" xfId="294" applyNumberFormat="1" applyFont="1" applyFill="1" applyBorder="1" applyAlignment="1">
      <alignment vertical="center" wrapText="1"/>
      <protection/>
    </xf>
    <xf numFmtId="0" fontId="17" fillId="0" borderId="22" xfId="287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7" fillId="48" borderId="13" xfId="0" applyFont="1" applyFill="1" applyBorder="1" applyAlignment="1">
      <alignment wrapText="1"/>
    </xf>
    <xf numFmtId="0" fontId="17" fillId="48" borderId="13" xfId="0" applyFont="1" applyFill="1" applyBorder="1" applyAlignment="1">
      <alignment horizontal="center" wrapText="1"/>
    </xf>
    <xf numFmtId="4" fontId="17" fillId="48" borderId="13" xfId="0" applyNumberFormat="1" applyFont="1" applyFill="1" applyBorder="1" applyAlignment="1">
      <alignment horizontal="right" wrapText="1"/>
    </xf>
    <xf numFmtId="0" fontId="19" fillId="48" borderId="14" xfId="0" applyFont="1" applyFill="1" applyBorder="1" applyAlignment="1">
      <alignment horizontal="center"/>
    </xf>
    <xf numFmtId="0" fontId="17" fillId="48" borderId="14" xfId="0" applyFont="1" applyFill="1" applyBorder="1" applyAlignment="1">
      <alignment wrapText="1"/>
    </xf>
    <xf numFmtId="0" fontId="17" fillId="48" borderId="14" xfId="0" applyFont="1" applyFill="1" applyBorder="1" applyAlignment="1">
      <alignment horizontal="center" wrapText="1"/>
    </xf>
    <xf numFmtId="4" fontId="17" fillId="48" borderId="14" xfId="0" applyNumberFormat="1" applyFont="1" applyFill="1" applyBorder="1" applyAlignment="1">
      <alignment horizontal="right" wrapText="1"/>
    </xf>
    <xf numFmtId="4" fontId="77" fillId="48" borderId="13" xfId="321" applyNumberFormat="1" applyFont="1" applyFill="1" applyBorder="1" applyAlignment="1">
      <alignment horizontal="center" vertical="center"/>
      <protection/>
    </xf>
    <xf numFmtId="0" fontId="16" fillId="0" borderId="47" xfId="321" applyFont="1" applyBorder="1" applyAlignment="1">
      <alignment vertical="center"/>
      <protection/>
    </xf>
    <xf numFmtId="0" fontId="74" fillId="0" borderId="13" xfId="0" applyFont="1" applyBorder="1" applyAlignment="1">
      <alignment horizontal="center" vertical="center"/>
    </xf>
    <xf numFmtId="4" fontId="77" fillId="0" borderId="13" xfId="0" applyNumberFormat="1" applyFont="1" applyFill="1" applyBorder="1" applyAlignment="1">
      <alignment horizontal="left" vertical="center" wrapText="1"/>
    </xf>
    <xf numFmtId="0" fontId="74" fillId="0" borderId="38" xfId="0" applyFont="1" applyBorder="1" applyAlignment="1">
      <alignment/>
    </xf>
    <xf numFmtId="0" fontId="96" fillId="0" borderId="13" xfId="0" applyFont="1" applyFill="1" applyBorder="1" applyAlignment="1">
      <alignment vertical="center" wrapText="1"/>
    </xf>
    <xf numFmtId="0" fontId="78" fillId="0" borderId="17" xfId="0" applyFont="1" applyBorder="1" applyAlignment="1">
      <alignment/>
    </xf>
    <xf numFmtId="4" fontId="77" fillId="0" borderId="13" xfId="0" applyNumberFormat="1" applyFont="1" applyFill="1" applyBorder="1" applyAlignment="1">
      <alignment vertical="center" wrapText="1"/>
    </xf>
    <xf numFmtId="4" fontId="77" fillId="0" borderId="13" xfId="0" applyNumberFormat="1" applyFont="1" applyFill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16" fillId="0" borderId="0" xfId="321" applyFont="1">
      <alignment/>
      <protection/>
    </xf>
    <xf numFmtId="0" fontId="16" fillId="0" borderId="0" xfId="321" applyFont="1" applyAlignment="1">
      <alignment/>
      <protection/>
    </xf>
    <xf numFmtId="0" fontId="77" fillId="46" borderId="0" xfId="321" applyFont="1" applyFill="1" applyAlignment="1">
      <alignment/>
      <protection/>
    </xf>
    <xf numFmtId="4" fontId="77" fillId="46" borderId="0" xfId="321" applyNumberFormat="1" applyFont="1" applyFill="1">
      <alignment/>
      <protection/>
    </xf>
    <xf numFmtId="0" fontId="77" fillId="0" borderId="13" xfId="293" applyFont="1" applyBorder="1" applyAlignment="1">
      <alignment vertical="center" wrapText="1"/>
      <protection/>
    </xf>
    <xf numFmtId="2" fontId="17" fillId="0" borderId="13" xfId="0" applyNumberFormat="1" applyFont="1" applyBorder="1" applyAlignment="1">
      <alignment horizontal="left" wrapText="1" indent="2"/>
    </xf>
    <xf numFmtId="0" fontId="51" fillId="0" borderId="0" xfId="321" applyFont="1">
      <alignment/>
      <protection/>
    </xf>
    <xf numFmtId="0" fontId="17" fillId="0" borderId="0" xfId="0" applyFont="1" applyBorder="1" applyAlignment="1">
      <alignment vertical="top" wrapText="1"/>
    </xf>
    <xf numFmtId="0" fontId="16" fillId="0" borderId="0" xfId="321" applyFont="1" applyBorder="1">
      <alignment/>
      <protection/>
    </xf>
    <xf numFmtId="0" fontId="58" fillId="0" borderId="69" xfId="0" applyFont="1" applyBorder="1" applyAlignment="1">
      <alignment horizontal="center" vertical="top" wrapText="1"/>
    </xf>
    <xf numFmtId="0" fontId="78" fillId="0" borderId="0" xfId="0" applyFont="1" applyBorder="1" applyAlignment="1">
      <alignment vertical="center" textRotation="90" wrapText="1"/>
    </xf>
    <xf numFmtId="0" fontId="58" fillId="0" borderId="80" xfId="0" applyFont="1" applyBorder="1" applyAlignment="1">
      <alignment horizontal="center" vertical="top" wrapText="1"/>
    </xf>
    <xf numFmtId="0" fontId="17" fillId="0" borderId="80" xfId="0" applyFont="1" applyBorder="1" applyAlignment="1">
      <alignment horizontal="center" vertical="top" wrapText="1"/>
    </xf>
    <xf numFmtId="0" fontId="17" fillId="0" borderId="46" xfId="0" applyFont="1" applyBorder="1" applyAlignment="1">
      <alignment vertical="top" wrapText="1"/>
    </xf>
    <xf numFmtId="0" fontId="17" fillId="0" borderId="46" xfId="0" applyFont="1" applyBorder="1" applyAlignment="1">
      <alignment horizontal="center" vertical="top" wrapText="1"/>
    </xf>
    <xf numFmtId="0" fontId="17" fillId="0" borderId="45" xfId="0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0" fontId="58" fillId="0" borderId="46" xfId="0" applyFont="1" applyBorder="1" applyAlignment="1">
      <alignment horizontal="center" wrapText="1"/>
    </xf>
    <xf numFmtId="4" fontId="17" fillId="48" borderId="46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46" borderId="0" xfId="0" applyFont="1" applyFill="1" applyBorder="1" applyAlignment="1">
      <alignment horizontal="center" wrapText="1"/>
    </xf>
    <xf numFmtId="4" fontId="58" fillId="46" borderId="0" xfId="0" applyNumberFormat="1" applyFont="1" applyFill="1" applyBorder="1" applyAlignment="1">
      <alignment horizontal="center" wrapText="1"/>
    </xf>
    <xf numFmtId="0" fontId="58" fillId="0" borderId="46" xfId="0" applyFont="1" applyBorder="1" applyAlignment="1">
      <alignment horizontal="center" vertical="top" wrapText="1"/>
    </xf>
    <xf numFmtId="0" fontId="58" fillId="0" borderId="80" xfId="0" applyFont="1" applyBorder="1" applyAlignment="1">
      <alignment vertical="top" wrapText="1"/>
    </xf>
    <xf numFmtId="0" fontId="17" fillId="0" borderId="80" xfId="0" applyFont="1" applyBorder="1" applyAlignment="1">
      <alignment vertical="top" wrapText="1"/>
    </xf>
    <xf numFmtId="0" fontId="58" fillId="0" borderId="46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 indent="4"/>
    </xf>
    <xf numFmtId="0" fontId="5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0" borderId="0" xfId="321" applyFont="1" applyBorder="1" applyAlignment="1">
      <alignment/>
      <protection/>
    </xf>
    <xf numFmtId="0" fontId="17" fillId="0" borderId="15" xfId="294" applyFont="1" applyBorder="1" applyAlignment="1">
      <alignment horizontal="center" vertical="center" wrapText="1"/>
      <protection/>
    </xf>
    <xf numFmtId="0" fontId="58" fillId="0" borderId="15" xfId="287" applyFont="1" applyBorder="1" applyAlignment="1">
      <alignment vertical="center" wrapText="1"/>
    </xf>
    <xf numFmtId="0" fontId="17" fillId="0" borderId="57" xfId="287" applyFont="1" applyBorder="1" applyAlignment="1">
      <alignment horizontal="center" vertical="center"/>
    </xf>
    <xf numFmtId="0" fontId="106" fillId="0" borderId="15" xfId="287" applyFont="1" applyBorder="1" applyAlignment="1">
      <alignment horizontal="left" vertical="center" wrapText="1"/>
    </xf>
    <xf numFmtId="4" fontId="58" fillId="48" borderId="22" xfId="287" applyNumberFormat="1" applyFont="1" applyFill="1" applyBorder="1" applyAlignment="1">
      <alignment horizontal="right" vertical="center"/>
    </xf>
    <xf numFmtId="0" fontId="106" fillId="0" borderId="24" xfId="287" applyFont="1" applyBorder="1" applyAlignment="1">
      <alignment horizontal="left" vertical="center" wrapText="1"/>
    </xf>
    <xf numFmtId="4" fontId="58" fillId="48" borderId="25" xfId="287" applyNumberFormat="1" applyFont="1" applyFill="1" applyBorder="1" applyAlignment="1">
      <alignment horizontal="right" vertical="center"/>
    </xf>
    <xf numFmtId="0" fontId="77" fillId="0" borderId="13" xfId="321" applyFont="1" applyBorder="1">
      <alignment/>
      <protection/>
    </xf>
    <xf numFmtId="4" fontId="77" fillId="46" borderId="13" xfId="321" applyNumberFormat="1" applyFont="1" applyFill="1" applyBorder="1">
      <alignment/>
      <protection/>
    </xf>
    <xf numFmtId="4" fontId="70" fillId="13" borderId="27" xfId="321" applyNumberFormat="1" applyFont="1" applyFill="1" applyBorder="1" applyAlignment="1">
      <alignment horizontal="center" vertical="center"/>
      <protection/>
    </xf>
    <xf numFmtId="0" fontId="77" fillId="0" borderId="28" xfId="321" applyFont="1" applyBorder="1" applyAlignment="1">
      <alignment horizontal="center" vertical="center"/>
      <protection/>
    </xf>
    <xf numFmtId="0" fontId="77" fillId="0" borderId="27" xfId="321" applyFont="1" applyBorder="1" applyAlignment="1">
      <alignment horizontal="center" vertical="center" wrapText="1"/>
      <protection/>
    </xf>
    <xf numFmtId="0" fontId="16" fillId="0" borderId="17" xfId="321" applyFont="1" applyBorder="1" applyAlignment="1">
      <alignment horizontal="center" vertical="center"/>
      <protection/>
    </xf>
    <xf numFmtId="4" fontId="16" fillId="0" borderId="17" xfId="321" applyNumberFormat="1" applyFont="1" applyBorder="1" applyAlignment="1">
      <alignment horizontal="center" vertical="center"/>
      <protection/>
    </xf>
    <xf numFmtId="4" fontId="16" fillId="0" borderId="13" xfId="321" applyNumberFormat="1" applyFont="1" applyBorder="1" applyAlignment="1">
      <alignment horizontal="center" vertical="center"/>
      <protection/>
    </xf>
    <xf numFmtId="0" fontId="16" fillId="0" borderId="14" xfId="321" applyFont="1" applyBorder="1" applyAlignment="1">
      <alignment horizontal="center" vertical="center"/>
      <protection/>
    </xf>
    <xf numFmtId="4" fontId="16" fillId="0" borderId="14" xfId="321" applyNumberFormat="1" applyFont="1" applyBorder="1" applyAlignment="1">
      <alignment horizontal="center" vertical="center"/>
      <protection/>
    </xf>
    <xf numFmtId="0" fontId="107" fillId="0" borderId="0" xfId="0" applyFont="1" applyAlignment="1">
      <alignment/>
    </xf>
    <xf numFmtId="0" fontId="58" fillId="13" borderId="13" xfId="0" applyFont="1" applyFill="1" applyBorder="1" applyAlignment="1">
      <alignment vertical="center"/>
    </xf>
    <xf numFmtId="0" fontId="16" fillId="48" borderId="13" xfId="322" applyFont="1" applyFill="1" applyBorder="1" applyAlignment="1">
      <alignment horizontal="left" vertical="center"/>
      <protection/>
    </xf>
    <xf numFmtId="4" fontId="16" fillId="48" borderId="13" xfId="322" applyNumberFormat="1" applyFont="1" applyFill="1" applyBorder="1" applyAlignment="1">
      <alignment horizontal="right" vertical="center"/>
      <protection/>
    </xf>
    <xf numFmtId="0" fontId="16" fillId="48" borderId="14" xfId="322" applyFont="1" applyFill="1" applyBorder="1" applyAlignment="1">
      <alignment horizontal="left" vertical="center"/>
      <protection/>
    </xf>
    <xf numFmtId="4" fontId="16" fillId="48" borderId="14" xfId="322" applyNumberFormat="1" applyFont="1" applyFill="1" applyBorder="1" applyAlignment="1">
      <alignment horizontal="right" vertical="center"/>
      <protection/>
    </xf>
    <xf numFmtId="0" fontId="16" fillId="48" borderId="13" xfId="322" applyFont="1" applyFill="1" applyBorder="1">
      <alignment/>
      <protection/>
    </xf>
    <xf numFmtId="0" fontId="16" fillId="48" borderId="13" xfId="322" applyFont="1" applyFill="1" applyBorder="1" applyAlignment="1">
      <alignment wrapText="1"/>
      <protection/>
    </xf>
    <xf numFmtId="4" fontId="16" fillId="48" borderId="13" xfId="322" applyNumberFormat="1" applyFont="1" applyFill="1" applyBorder="1">
      <alignment/>
      <protection/>
    </xf>
    <xf numFmtId="0" fontId="16" fillId="48" borderId="14" xfId="322" applyFont="1" applyFill="1" applyBorder="1">
      <alignment/>
      <protection/>
    </xf>
    <xf numFmtId="0" fontId="16" fillId="48" borderId="14" xfId="322" applyFont="1" applyFill="1" applyBorder="1" applyAlignment="1">
      <alignment wrapText="1"/>
      <protection/>
    </xf>
    <xf numFmtId="4" fontId="16" fillId="48" borderId="14" xfId="322" applyNumberFormat="1" applyFont="1" applyFill="1" applyBorder="1">
      <alignment/>
      <protection/>
    </xf>
    <xf numFmtId="0" fontId="16" fillId="0" borderId="13" xfId="322" applyFont="1" applyBorder="1">
      <alignment/>
      <protection/>
    </xf>
    <xf numFmtId="4" fontId="16" fillId="0" borderId="13" xfId="322" applyNumberFormat="1" applyFont="1" applyBorder="1">
      <alignment/>
      <protection/>
    </xf>
    <xf numFmtId="0" fontId="16" fillId="0" borderId="14" xfId="322" applyFont="1" applyBorder="1">
      <alignment/>
      <protection/>
    </xf>
    <xf numFmtId="4" fontId="16" fillId="0" borderId="14" xfId="322" applyNumberFormat="1" applyFont="1" applyBorder="1">
      <alignment/>
      <protection/>
    </xf>
    <xf numFmtId="0" fontId="16" fillId="48" borderId="13" xfId="299" applyFont="1" applyFill="1" applyBorder="1">
      <alignment/>
      <protection/>
    </xf>
    <xf numFmtId="0" fontId="16" fillId="0" borderId="13" xfId="299" applyFont="1" applyBorder="1">
      <alignment/>
      <protection/>
    </xf>
    <xf numFmtId="4" fontId="16" fillId="0" borderId="13" xfId="299" applyNumberFormat="1" applyFont="1" applyBorder="1">
      <alignment/>
      <protection/>
    </xf>
    <xf numFmtId="0" fontId="17" fillId="48" borderId="13" xfId="0" applyFont="1" applyFill="1" applyBorder="1" applyAlignment="1">
      <alignment/>
    </xf>
    <xf numFmtId="49" fontId="16" fillId="48" borderId="13" xfId="299" applyNumberFormat="1" applyFont="1" applyFill="1" applyBorder="1">
      <alignment/>
      <protection/>
    </xf>
    <xf numFmtId="49" fontId="16" fillId="0" borderId="13" xfId="299" applyNumberFormat="1" applyFont="1" applyBorder="1" applyAlignment="1">
      <alignment wrapText="1"/>
      <protection/>
    </xf>
    <xf numFmtId="4" fontId="16" fillId="0" borderId="13" xfId="299" applyNumberFormat="1" applyFont="1" applyBorder="1" applyAlignment="1">
      <alignment horizontal="center"/>
      <protection/>
    </xf>
    <xf numFmtId="0" fontId="17" fillId="48" borderId="13" xfId="0" applyFont="1" applyFill="1" applyBorder="1" applyAlignment="1">
      <alignment wrapText="1"/>
    </xf>
    <xf numFmtId="49" fontId="16" fillId="0" borderId="13" xfId="299" applyNumberFormat="1" applyFont="1" applyBorder="1">
      <alignment/>
      <protection/>
    </xf>
    <xf numFmtId="0" fontId="16" fillId="0" borderId="13" xfId="299" applyFont="1" applyBorder="1" applyAlignment="1">
      <alignment horizontal="center"/>
      <protection/>
    </xf>
    <xf numFmtId="0" fontId="16" fillId="0" borderId="13" xfId="299" applyFont="1" applyBorder="1" applyAlignment="1">
      <alignment wrapText="1"/>
      <protection/>
    </xf>
    <xf numFmtId="4" fontId="17" fillId="48" borderId="13" xfId="0" applyNumberFormat="1" applyFont="1" applyFill="1" applyBorder="1" applyAlignment="1">
      <alignment wrapText="1"/>
    </xf>
    <xf numFmtId="0" fontId="17" fillId="48" borderId="14" xfId="0" applyFont="1" applyFill="1" applyBorder="1" applyAlignment="1">
      <alignment wrapText="1"/>
    </xf>
    <xf numFmtId="4" fontId="17" fillId="48" borderId="14" xfId="0" applyNumberFormat="1" applyFont="1" applyFill="1" applyBorder="1" applyAlignment="1">
      <alignment wrapText="1"/>
    </xf>
    <xf numFmtId="0" fontId="16" fillId="0" borderId="13" xfId="291" applyFont="1" applyBorder="1" applyAlignment="1">
      <alignment horizontal="center" vertical="center"/>
      <protection/>
    </xf>
    <xf numFmtId="4" fontId="16" fillId="0" borderId="13" xfId="291" applyNumberFormat="1" applyFont="1" applyBorder="1" applyAlignment="1">
      <alignment horizontal="left" vertical="center" wrapText="1"/>
      <protection/>
    </xf>
    <xf numFmtId="0" fontId="16" fillId="0" borderId="13" xfId="291" applyFont="1" applyBorder="1" applyAlignment="1">
      <alignment horizontal="left" vertical="center" wrapText="1"/>
      <protection/>
    </xf>
    <xf numFmtId="4" fontId="16" fillId="0" borderId="13" xfId="291" applyNumberFormat="1" applyFont="1" applyBorder="1" applyAlignment="1">
      <alignment horizontal="center" vertical="center"/>
      <protection/>
    </xf>
    <xf numFmtId="0" fontId="16" fillId="0" borderId="13" xfId="291" applyFont="1" applyBorder="1" applyAlignment="1">
      <alignment horizontal="center" vertical="center" wrapText="1"/>
      <protection/>
    </xf>
    <xf numFmtId="4" fontId="16" fillId="0" borderId="13" xfId="291" applyNumberFormat="1" applyFont="1" applyBorder="1" applyAlignment="1">
      <alignment horizontal="left" vertical="center"/>
      <protection/>
    </xf>
    <xf numFmtId="0" fontId="16" fillId="0" borderId="13" xfId="291" applyFont="1" applyBorder="1" applyAlignment="1">
      <alignment vertical="center" wrapText="1"/>
      <protection/>
    </xf>
    <xf numFmtId="0" fontId="16" fillId="0" borderId="14" xfId="291" applyFont="1" applyBorder="1" applyAlignment="1">
      <alignment horizontal="center" vertical="center"/>
      <protection/>
    </xf>
    <xf numFmtId="0" fontId="16" fillId="0" borderId="14" xfId="291" applyFont="1" applyBorder="1" applyAlignment="1">
      <alignment horizontal="left" vertical="center" wrapText="1"/>
      <protection/>
    </xf>
    <xf numFmtId="4" fontId="16" fillId="0" borderId="14" xfId="291" applyNumberFormat="1" applyFont="1" applyBorder="1" applyAlignment="1">
      <alignment horizontal="center" vertical="center"/>
      <protection/>
    </xf>
    <xf numFmtId="0" fontId="108" fillId="0" borderId="0" xfId="0" applyFont="1" applyFill="1" applyAlignment="1">
      <alignment wrapText="1"/>
    </xf>
    <xf numFmtId="0" fontId="17" fillId="48" borderId="81" xfId="299" applyFont="1" applyFill="1" applyBorder="1" applyAlignment="1">
      <alignment horizontal="center"/>
      <protection/>
    </xf>
    <xf numFmtId="0" fontId="17" fillId="48" borderId="13" xfId="299" applyFont="1" applyFill="1" applyBorder="1" applyAlignment="1">
      <alignment horizontal="left"/>
      <protection/>
    </xf>
    <xf numFmtId="14" fontId="17" fillId="48" borderId="13" xfId="299" applyNumberFormat="1" applyFont="1" applyFill="1" applyBorder="1" applyAlignment="1">
      <alignment horizontal="center"/>
      <protection/>
    </xf>
    <xf numFmtId="4" fontId="17" fillId="48" borderId="13" xfId="299" applyNumberFormat="1" applyFont="1" applyFill="1" applyBorder="1" applyAlignment="1">
      <alignment horizontal="right"/>
      <protection/>
    </xf>
    <xf numFmtId="0" fontId="59" fillId="48" borderId="0" xfId="299" applyFont="1" applyFill="1" applyBorder="1" applyAlignment="1">
      <alignment horizontal="center"/>
      <protection/>
    </xf>
    <xf numFmtId="0" fontId="17" fillId="48" borderId="0" xfId="299" applyFont="1" applyFill="1" applyBorder="1" applyAlignment="1">
      <alignment horizontal="left"/>
      <protection/>
    </xf>
    <xf numFmtId="0" fontId="17" fillId="48" borderId="0" xfId="299" applyFont="1" applyFill="1" applyBorder="1" applyAlignment="1">
      <alignment horizontal="center"/>
      <protection/>
    </xf>
    <xf numFmtId="4" fontId="17" fillId="48" borderId="20" xfId="299" applyNumberFormat="1" applyFont="1" applyFill="1" applyBorder="1" applyAlignment="1">
      <alignment horizontal="right"/>
      <protection/>
    </xf>
    <xf numFmtId="0" fontId="49" fillId="13" borderId="13" xfId="299" applyFont="1" applyFill="1" applyBorder="1" applyAlignment="1">
      <alignment horizontal="center" vertical="center"/>
      <protection/>
    </xf>
    <xf numFmtId="4" fontId="49" fillId="13" borderId="13" xfId="299" applyNumberFormat="1" applyFont="1" applyFill="1" applyBorder="1" applyAlignment="1">
      <alignment horizontal="center" vertical="center"/>
      <protection/>
    </xf>
    <xf numFmtId="4" fontId="49" fillId="13" borderId="13" xfId="299" applyNumberFormat="1" applyFont="1" applyFill="1" applyBorder="1" applyAlignment="1">
      <alignment horizontal="center" vertical="center" wrapText="1"/>
      <protection/>
    </xf>
    <xf numFmtId="0" fontId="49" fillId="13" borderId="13" xfId="299" applyFont="1" applyFill="1" applyBorder="1" applyAlignment="1">
      <alignment horizontal="left" vertical="center"/>
      <protection/>
    </xf>
    <xf numFmtId="3" fontId="105" fillId="0" borderId="0" xfId="291" applyNumberFormat="1" applyFont="1" applyAlignment="1">
      <alignment horizontal="left" vertical="center"/>
      <protection/>
    </xf>
    <xf numFmtId="4" fontId="58" fillId="13" borderId="13" xfId="299" applyNumberFormat="1" applyFont="1" applyFill="1" applyBorder="1" applyAlignment="1">
      <alignment horizontal="right" vertical="center"/>
      <protection/>
    </xf>
    <xf numFmtId="4" fontId="16" fillId="0" borderId="13" xfId="291" applyNumberFormat="1" applyFont="1" applyBorder="1" applyAlignment="1">
      <alignment horizontal="left"/>
      <protection/>
    </xf>
    <xf numFmtId="14" fontId="16" fillId="0" borderId="13" xfId="291" applyNumberFormat="1" applyFont="1" applyBorder="1" applyAlignment="1">
      <alignment horizontal="center"/>
      <protection/>
    </xf>
    <xf numFmtId="4" fontId="16" fillId="0" borderId="13" xfId="291" applyNumberFormat="1" applyFont="1" applyBorder="1">
      <alignment/>
      <protection/>
    </xf>
    <xf numFmtId="0" fontId="16" fillId="0" borderId="82" xfId="342" applyFont="1" applyBorder="1" applyAlignment="1">
      <alignment horizontal="left" wrapText="1"/>
      <protection/>
    </xf>
    <xf numFmtId="0" fontId="17" fillId="48" borderId="13" xfId="299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left" wrapText="1"/>
    </xf>
    <xf numFmtId="0" fontId="16" fillId="0" borderId="83" xfId="342" applyFont="1" applyBorder="1" applyAlignment="1">
      <alignment horizontal="left" wrapText="1"/>
      <protection/>
    </xf>
    <xf numFmtId="0" fontId="16" fillId="0" borderId="84" xfId="342" applyFont="1" applyBorder="1" applyAlignment="1">
      <alignment horizontal="left" wrapText="1"/>
      <protection/>
    </xf>
    <xf numFmtId="0" fontId="85" fillId="13" borderId="43" xfId="218" applyFont="1" applyFill="1" applyBorder="1" applyAlignment="1">
      <alignment horizontal="center" vertical="center" wrapText="1"/>
      <protection/>
    </xf>
    <xf numFmtId="4" fontId="16" fillId="0" borderId="13" xfId="291" applyNumberFormat="1" applyFont="1" applyBorder="1" applyAlignment="1">
      <alignment horizontal="left" wrapText="1"/>
      <protection/>
    </xf>
    <xf numFmtId="0" fontId="16" fillId="48" borderId="14" xfId="0" applyFont="1" applyFill="1" applyBorder="1" applyAlignment="1">
      <alignment horizontal="left" vertical="center" wrapText="1"/>
    </xf>
    <xf numFmtId="0" fontId="58" fillId="40" borderId="44" xfId="0" applyFont="1" applyFill="1" applyBorder="1" applyAlignment="1">
      <alignment/>
    </xf>
    <xf numFmtId="0" fontId="58" fillId="40" borderId="44" xfId="0" applyFont="1" applyFill="1" applyBorder="1" applyAlignment="1">
      <alignment wrapText="1"/>
    </xf>
    <xf numFmtId="0" fontId="17" fillId="40" borderId="44" xfId="0" applyFont="1" applyFill="1" applyBorder="1" applyAlignment="1">
      <alignment/>
    </xf>
    <xf numFmtId="0" fontId="17" fillId="40" borderId="44" xfId="0" applyFont="1" applyFill="1" applyBorder="1" applyAlignment="1">
      <alignment wrapText="1"/>
    </xf>
    <xf numFmtId="4" fontId="77" fillId="40" borderId="44" xfId="0" applyNumberFormat="1" applyFont="1" applyFill="1" applyBorder="1" applyAlignment="1">
      <alignment/>
    </xf>
    <xf numFmtId="6" fontId="16" fillId="48" borderId="14" xfId="0" applyNumberFormat="1" applyFont="1" applyFill="1" applyBorder="1" applyAlignment="1">
      <alignment horizontal="center" vertical="center" wrapText="1"/>
    </xf>
    <xf numFmtId="0" fontId="16" fillId="48" borderId="17" xfId="0" applyFont="1" applyFill="1" applyBorder="1" applyAlignment="1">
      <alignment horizontal="left" vertical="center" wrapText="1"/>
    </xf>
    <xf numFmtId="0" fontId="77" fillId="0" borderId="14" xfId="0" applyFont="1" applyBorder="1" applyAlignment="1">
      <alignment horizontal="center" vertical="center" wrapText="1"/>
    </xf>
    <xf numFmtId="4" fontId="16" fillId="40" borderId="44" xfId="0" applyNumberFormat="1" applyFont="1" applyFill="1" applyBorder="1" applyAlignment="1">
      <alignment/>
    </xf>
    <xf numFmtId="4" fontId="53" fillId="48" borderId="14" xfId="0" applyNumberFormat="1" applyFont="1" applyFill="1" applyBorder="1" applyAlignment="1">
      <alignment horizontal="center" vertical="center" wrapText="1"/>
    </xf>
    <xf numFmtId="0" fontId="77" fillId="40" borderId="44" xfId="0" applyFont="1" applyFill="1" applyBorder="1" applyAlignment="1">
      <alignment vertical="center" wrapText="1"/>
    </xf>
    <xf numFmtId="0" fontId="77" fillId="40" borderId="32" xfId="0" applyFont="1" applyFill="1" applyBorder="1" applyAlignment="1">
      <alignment vertical="center" wrapText="1"/>
    </xf>
    <xf numFmtId="4" fontId="58" fillId="48" borderId="14" xfId="0" applyNumberFormat="1" applyFont="1" applyFill="1" applyBorder="1" applyAlignment="1">
      <alignment horizontal="center" vertical="center" wrapText="1"/>
    </xf>
    <xf numFmtId="0" fontId="16" fillId="48" borderId="50" xfId="0" applyFont="1" applyFill="1" applyBorder="1" applyAlignment="1">
      <alignment horizontal="center" vertical="center" wrapText="1"/>
    </xf>
    <xf numFmtId="0" fontId="16" fillId="48" borderId="14" xfId="0" applyFont="1" applyFill="1" applyBorder="1" applyAlignment="1">
      <alignment horizontal="center" vertical="top" wrapText="1"/>
    </xf>
    <xf numFmtId="0" fontId="70" fillId="13" borderId="43" xfId="0" applyFont="1" applyFill="1" applyBorder="1" applyAlignment="1">
      <alignment horizontal="center" vertical="center" wrapText="1"/>
    </xf>
    <xf numFmtId="0" fontId="70" fillId="13" borderId="58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77" fillId="48" borderId="14" xfId="0" applyFont="1" applyFill="1" applyBorder="1" applyAlignment="1">
      <alignment horizontal="center" vertical="top" wrapText="1"/>
    </xf>
    <xf numFmtId="0" fontId="77" fillId="0" borderId="14" xfId="0" applyFont="1" applyBorder="1" applyAlignment="1">
      <alignment horizontal="center" vertical="top" wrapText="1"/>
    </xf>
    <xf numFmtId="0" fontId="77" fillId="0" borderId="5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77" fillId="0" borderId="17" xfId="0" applyFont="1" applyBorder="1" applyAlignment="1">
      <alignment horizontal="center" vertical="top" wrapText="1"/>
    </xf>
    <xf numFmtId="0" fontId="58" fillId="40" borderId="43" xfId="0" applyFont="1" applyFill="1" applyBorder="1" applyAlignment="1">
      <alignment/>
    </xf>
    <xf numFmtId="0" fontId="93" fillId="46" borderId="43" xfId="0" applyFont="1" applyFill="1" applyBorder="1" applyAlignment="1">
      <alignment vertical="center"/>
    </xf>
    <xf numFmtId="0" fontId="71" fillId="46" borderId="44" xfId="0" applyFont="1" applyFill="1" applyBorder="1" applyAlignment="1">
      <alignment vertical="center"/>
    </xf>
    <xf numFmtId="0" fontId="71" fillId="46" borderId="44" xfId="0" applyFont="1" applyFill="1" applyBorder="1" applyAlignment="1">
      <alignment vertical="center" wrapText="1"/>
    </xf>
    <xf numFmtId="0" fontId="69" fillId="46" borderId="44" xfId="0" applyFont="1" applyFill="1" applyBorder="1" applyAlignment="1">
      <alignment vertical="center"/>
    </xf>
    <xf numFmtId="0" fontId="71" fillId="46" borderId="32" xfId="0" applyFont="1" applyFill="1" applyBorder="1" applyAlignment="1">
      <alignment vertical="center"/>
    </xf>
    <xf numFmtId="4" fontId="70" fillId="46" borderId="40" xfId="0" applyNumberFormat="1" applyFont="1" applyFill="1" applyBorder="1" applyAlignment="1">
      <alignment horizontal="center" vertical="center"/>
    </xf>
    <xf numFmtId="4" fontId="77" fillId="40" borderId="44" xfId="0" applyNumberFormat="1" applyFont="1" applyFill="1" applyBorder="1" applyAlignment="1">
      <alignment vertical="center" wrapText="1"/>
    </xf>
    <xf numFmtId="0" fontId="17" fillId="48" borderId="0" xfId="0" applyFont="1" applyFill="1" applyBorder="1" applyAlignment="1">
      <alignment/>
    </xf>
    <xf numFmtId="4" fontId="70" fillId="13" borderId="26" xfId="0" applyNumberFormat="1" applyFont="1" applyFill="1" applyBorder="1" applyAlignment="1">
      <alignment horizontal="center" vertical="center" wrapText="1"/>
    </xf>
    <xf numFmtId="4" fontId="70" fillId="13" borderId="71" xfId="0" applyNumberFormat="1" applyFont="1" applyFill="1" applyBorder="1" applyAlignment="1">
      <alignment horizontal="center" vertical="center" wrapText="1"/>
    </xf>
    <xf numFmtId="0" fontId="104" fillId="48" borderId="0" xfId="0" applyFont="1" applyFill="1" applyBorder="1" applyAlignment="1">
      <alignment horizontal="left" wrapText="1"/>
    </xf>
    <xf numFmtId="4" fontId="92" fillId="13" borderId="60" xfId="0" applyNumberFormat="1" applyFont="1" applyFill="1" applyBorder="1" applyAlignment="1">
      <alignment horizontal="center" vertical="center"/>
    </xf>
    <xf numFmtId="4" fontId="92" fillId="13" borderId="32" xfId="0" applyNumberFormat="1" applyFont="1" applyFill="1" applyBorder="1" applyAlignment="1">
      <alignment horizontal="center" vertical="center"/>
    </xf>
    <xf numFmtId="0" fontId="85" fillId="48" borderId="0" xfId="0" applyFont="1" applyFill="1" applyBorder="1" applyAlignment="1">
      <alignment horizontal="left" wrapText="1"/>
    </xf>
    <xf numFmtId="0" fontId="70" fillId="13" borderId="70" xfId="0" applyFont="1" applyFill="1" applyBorder="1" applyAlignment="1">
      <alignment horizontal="right" vertical="center" wrapText="1"/>
    </xf>
    <xf numFmtId="0" fontId="70" fillId="13" borderId="33" xfId="0" applyFont="1" applyFill="1" applyBorder="1" applyAlignment="1">
      <alignment horizontal="right" vertical="center" wrapText="1"/>
    </xf>
    <xf numFmtId="4" fontId="70" fillId="13" borderId="85" xfId="0" applyNumberFormat="1" applyFont="1" applyFill="1" applyBorder="1" applyAlignment="1">
      <alignment horizontal="center" vertical="center" wrapText="1"/>
    </xf>
    <xf numFmtId="4" fontId="70" fillId="13" borderId="86" xfId="0" applyNumberFormat="1" applyFont="1" applyFill="1" applyBorder="1" applyAlignment="1">
      <alignment horizontal="center" vertical="center" wrapText="1"/>
    </xf>
    <xf numFmtId="4" fontId="85" fillId="46" borderId="43" xfId="342" applyNumberFormat="1" applyFont="1" applyFill="1" applyBorder="1" applyAlignment="1">
      <alignment horizontal="center" vertical="center" wrapText="1"/>
      <protection/>
    </xf>
    <xf numFmtId="4" fontId="85" fillId="46" borderId="32" xfId="342" applyNumberFormat="1" applyFont="1" applyFill="1" applyBorder="1" applyAlignment="1">
      <alignment horizontal="center" vertical="center" wrapText="1"/>
      <protection/>
    </xf>
    <xf numFmtId="0" fontId="85" fillId="0" borderId="68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85" fillId="48" borderId="87" xfId="0" applyFont="1" applyFill="1" applyBorder="1" applyAlignment="1">
      <alignment horizontal="left" wrapText="1"/>
    </xf>
    <xf numFmtId="0" fontId="85" fillId="13" borderId="28" xfId="0" applyFont="1" applyFill="1" applyBorder="1" applyAlignment="1">
      <alignment horizontal="center" vertical="center" wrapText="1"/>
    </xf>
    <xf numFmtId="0" fontId="85" fillId="13" borderId="35" xfId="0" applyFont="1" applyFill="1" applyBorder="1" applyAlignment="1">
      <alignment horizontal="center" vertical="center" wrapText="1"/>
    </xf>
    <xf numFmtId="0" fontId="69" fillId="48" borderId="0" xfId="0" applyFont="1" applyFill="1" applyBorder="1" applyAlignment="1">
      <alignment horizontal="center" wrapText="1"/>
    </xf>
    <xf numFmtId="0" fontId="85" fillId="13" borderId="43" xfId="0" applyFont="1" applyFill="1" applyBorder="1" applyAlignment="1">
      <alignment horizontal="center" vertical="center" wrapText="1"/>
    </xf>
    <xf numFmtId="0" fontId="85" fillId="13" borderId="58" xfId="0" applyFont="1" applyFill="1" applyBorder="1" applyAlignment="1">
      <alignment horizontal="center" vertical="center" wrapText="1"/>
    </xf>
    <xf numFmtId="0" fontId="70" fillId="13" borderId="71" xfId="0" applyFont="1" applyFill="1" applyBorder="1" applyAlignment="1">
      <alignment horizontal="center" vertical="center" wrapText="1"/>
    </xf>
    <xf numFmtId="0" fontId="70" fillId="13" borderId="26" xfId="0" applyFont="1" applyFill="1" applyBorder="1" applyAlignment="1">
      <alignment horizontal="center" vertical="center" wrapText="1"/>
    </xf>
    <xf numFmtId="0" fontId="70" fillId="13" borderId="72" xfId="0" applyFont="1" applyFill="1" applyBorder="1" applyAlignment="1">
      <alignment horizontal="center" vertical="center" wrapText="1"/>
    </xf>
    <xf numFmtId="0" fontId="70" fillId="13" borderId="34" xfId="0" applyFont="1" applyFill="1" applyBorder="1" applyAlignment="1">
      <alignment horizontal="center" vertical="center" wrapText="1"/>
    </xf>
    <xf numFmtId="0" fontId="85" fillId="0" borderId="87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 horizontal="left" wrapText="1"/>
    </xf>
    <xf numFmtId="0" fontId="85" fillId="13" borderId="28" xfId="218" applyFont="1" applyFill="1" applyBorder="1" applyAlignment="1">
      <alignment horizontal="center" vertical="center"/>
      <protection/>
    </xf>
    <xf numFmtId="0" fontId="85" fillId="13" borderId="35" xfId="218" applyFont="1" applyFill="1" applyBorder="1" applyAlignment="1">
      <alignment horizontal="center" vertical="center"/>
      <protection/>
    </xf>
    <xf numFmtId="4" fontId="70" fillId="0" borderId="38" xfId="0" applyNumberFormat="1" applyFont="1" applyFill="1" applyBorder="1" applyAlignment="1">
      <alignment horizontal="center" vertical="center"/>
    </xf>
    <xf numFmtId="4" fontId="70" fillId="0" borderId="17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19" fillId="48" borderId="85" xfId="0" applyNumberFormat="1" applyFont="1" applyFill="1" applyBorder="1" applyAlignment="1">
      <alignment horizontal="center" vertical="center"/>
    </xf>
    <xf numFmtId="4" fontId="19" fillId="48" borderId="17" xfId="0" applyNumberFormat="1" applyFont="1" applyFill="1" applyBorder="1" applyAlignment="1">
      <alignment horizontal="center" vertical="center"/>
    </xf>
    <xf numFmtId="4" fontId="19" fillId="0" borderId="68" xfId="0" applyNumberFormat="1" applyFont="1" applyFill="1" applyBorder="1" applyAlignment="1">
      <alignment horizontal="center" vertical="center"/>
    </xf>
    <xf numFmtId="4" fontId="19" fillId="0" borderId="88" xfId="0" applyNumberFormat="1" applyFont="1" applyFill="1" applyBorder="1" applyAlignment="1">
      <alignment horizontal="center" vertical="center"/>
    </xf>
    <xf numFmtId="4" fontId="19" fillId="0" borderId="87" xfId="0" applyNumberFormat="1" applyFont="1" applyFill="1" applyBorder="1" applyAlignment="1">
      <alignment horizontal="center" vertical="center"/>
    </xf>
    <xf numFmtId="4" fontId="19" fillId="0" borderId="36" xfId="0" applyNumberFormat="1" applyFont="1" applyFill="1" applyBorder="1" applyAlignment="1">
      <alignment horizontal="center" vertical="center"/>
    </xf>
    <xf numFmtId="0" fontId="19" fillId="48" borderId="14" xfId="0" applyFont="1" applyFill="1" applyBorder="1" applyAlignment="1">
      <alignment horizontal="center" vertical="center"/>
    </xf>
    <xf numFmtId="0" fontId="19" fillId="48" borderId="17" xfId="0" applyFont="1" applyFill="1" applyBorder="1" applyAlignment="1">
      <alignment horizontal="center" vertical="center"/>
    </xf>
    <xf numFmtId="0" fontId="19" fillId="48" borderId="85" xfId="0" applyFont="1" applyFill="1" applyBorder="1" applyAlignment="1">
      <alignment horizontal="left" vertical="center" wrapText="1"/>
    </xf>
    <xf numFmtId="0" fontId="19" fillId="48" borderId="17" xfId="0" applyFont="1" applyFill="1" applyBorder="1" applyAlignment="1">
      <alignment horizontal="left" vertical="center" wrapText="1"/>
    </xf>
    <xf numFmtId="4" fontId="19" fillId="0" borderId="89" xfId="0" applyNumberFormat="1" applyFont="1" applyFill="1" applyBorder="1" applyAlignment="1">
      <alignment vertical="center"/>
    </xf>
    <xf numFmtId="4" fontId="19" fillId="0" borderId="62" xfId="0" applyNumberFormat="1" applyFont="1" applyFill="1" applyBorder="1" applyAlignment="1">
      <alignment vertical="center"/>
    </xf>
    <xf numFmtId="0" fontId="19" fillId="48" borderId="85" xfId="0" applyFont="1" applyFill="1" applyBorder="1" applyAlignment="1">
      <alignment horizontal="center" vertical="center"/>
    </xf>
    <xf numFmtId="0" fontId="19" fillId="48" borderId="38" xfId="0" applyFont="1" applyFill="1" applyBorder="1" applyAlignment="1">
      <alignment horizontal="center" vertical="center"/>
    </xf>
    <xf numFmtId="0" fontId="20" fillId="13" borderId="13" xfId="291" applyFont="1" applyFill="1" applyBorder="1" applyAlignment="1">
      <alignment horizontal="center" vertical="center" wrapText="1"/>
      <protection/>
    </xf>
    <xf numFmtId="0" fontId="20" fillId="46" borderId="13" xfId="291" applyFont="1" applyFill="1" applyBorder="1" applyAlignment="1">
      <alignment horizontal="center" vertical="center"/>
      <protection/>
    </xf>
    <xf numFmtId="0" fontId="20" fillId="13" borderId="28" xfId="322" applyFont="1" applyFill="1" applyBorder="1" applyAlignment="1">
      <alignment horizontal="center"/>
      <protection/>
    </xf>
    <xf numFmtId="0" fontId="20" fillId="13" borderId="35" xfId="322" applyFont="1" applyFill="1" applyBorder="1" applyAlignment="1">
      <alignment horizontal="center"/>
      <protection/>
    </xf>
    <xf numFmtId="0" fontId="49" fillId="46" borderId="43" xfId="0" applyFont="1" applyFill="1" applyBorder="1" applyAlignment="1">
      <alignment horizontal="center" vertical="center"/>
    </xf>
    <xf numFmtId="0" fontId="49" fillId="46" borderId="44" xfId="0" applyFont="1" applyFill="1" applyBorder="1" applyAlignment="1">
      <alignment horizontal="center" vertical="center"/>
    </xf>
    <xf numFmtId="0" fontId="87" fillId="0" borderId="29" xfId="291" applyFont="1" applyFill="1" applyBorder="1" applyAlignment="1">
      <alignment horizontal="center" vertical="center" wrapText="1"/>
      <protection/>
    </xf>
    <xf numFmtId="0" fontId="87" fillId="0" borderId="30" xfId="291" applyFont="1" applyFill="1" applyBorder="1" applyAlignment="1">
      <alignment horizontal="center" vertical="center" wrapText="1"/>
      <protection/>
    </xf>
    <xf numFmtId="0" fontId="87" fillId="0" borderId="31" xfId="291" applyFont="1" applyFill="1" applyBorder="1" applyAlignment="1">
      <alignment horizontal="center" vertical="center" wrapText="1"/>
      <protection/>
    </xf>
    <xf numFmtId="0" fontId="87" fillId="48" borderId="29" xfId="291" applyFont="1" applyFill="1" applyBorder="1" applyAlignment="1">
      <alignment horizontal="center" vertical="center" wrapText="1"/>
      <protection/>
    </xf>
    <xf numFmtId="0" fontId="87" fillId="48" borderId="30" xfId="291" applyFont="1" applyFill="1" applyBorder="1" applyAlignment="1">
      <alignment horizontal="center" vertical="center" wrapText="1"/>
      <protection/>
    </xf>
    <xf numFmtId="0" fontId="87" fillId="48" borderId="31" xfId="291" applyFont="1" applyFill="1" applyBorder="1" applyAlignment="1">
      <alignment horizontal="center" vertical="center" wrapText="1"/>
      <protection/>
    </xf>
    <xf numFmtId="0" fontId="20" fillId="48" borderId="0" xfId="291" applyFont="1" applyFill="1" applyAlignment="1">
      <alignment horizontal="left" wrapText="1"/>
      <protection/>
    </xf>
    <xf numFmtId="0" fontId="49" fillId="13" borderId="43" xfId="291" applyFont="1" applyFill="1" applyBorder="1" applyAlignment="1">
      <alignment horizontal="center" wrapText="1"/>
      <protection/>
    </xf>
    <xf numFmtId="0" fontId="49" fillId="13" borderId="44" xfId="291" applyFont="1" applyFill="1" applyBorder="1" applyAlignment="1">
      <alignment horizontal="center" wrapText="1"/>
      <protection/>
    </xf>
    <xf numFmtId="0" fontId="49" fillId="13" borderId="58" xfId="291" applyFont="1" applyFill="1" applyBorder="1" applyAlignment="1">
      <alignment horizontal="center" wrapText="1"/>
      <protection/>
    </xf>
    <xf numFmtId="0" fontId="20" fillId="0" borderId="0" xfId="291" applyFont="1" applyAlignment="1">
      <alignment horizontal="left" wrapText="1"/>
      <protection/>
    </xf>
    <xf numFmtId="0" fontId="49" fillId="13" borderId="43" xfId="291" applyFont="1" applyFill="1" applyBorder="1" applyAlignment="1">
      <alignment horizontal="center"/>
      <protection/>
    </xf>
    <xf numFmtId="0" fontId="49" fillId="13" borderId="44" xfId="291" applyFont="1" applyFill="1" applyBorder="1" applyAlignment="1">
      <alignment horizontal="center"/>
      <protection/>
    </xf>
    <xf numFmtId="0" fontId="49" fillId="13" borderId="58" xfId="291" applyFont="1" applyFill="1" applyBorder="1" applyAlignment="1">
      <alignment horizontal="center"/>
      <protection/>
    </xf>
    <xf numFmtId="0" fontId="20" fillId="48" borderId="0" xfId="322" applyFont="1" applyFill="1" applyAlignment="1">
      <alignment horizontal="left"/>
      <protection/>
    </xf>
    <xf numFmtId="44" fontId="49" fillId="13" borderId="43" xfId="437" applyFont="1" applyFill="1" applyBorder="1" applyAlignment="1">
      <alignment horizontal="center" vertical="center"/>
    </xf>
    <xf numFmtId="44" fontId="49" fillId="13" borderId="44" xfId="437" applyFont="1" applyFill="1" applyBorder="1" applyAlignment="1">
      <alignment horizontal="center" vertical="center"/>
    </xf>
    <xf numFmtId="44" fontId="49" fillId="13" borderId="58" xfId="437" applyFont="1" applyFill="1" applyBorder="1" applyAlignment="1">
      <alignment horizontal="center" vertical="center"/>
    </xf>
    <xf numFmtId="0" fontId="49" fillId="48" borderId="0" xfId="0" applyFont="1" applyFill="1" applyAlignment="1">
      <alignment horizontal="left" vertical="center"/>
    </xf>
    <xf numFmtId="0" fontId="17" fillId="48" borderId="20" xfId="0" applyFont="1" applyFill="1" applyBorder="1" applyAlignment="1">
      <alignment horizontal="left" vertical="center" wrapText="1"/>
    </xf>
    <xf numFmtId="0" fontId="17" fillId="48" borderId="47" xfId="0" applyFont="1" applyFill="1" applyBorder="1" applyAlignment="1">
      <alignment horizontal="left" vertical="center" wrapText="1"/>
    </xf>
    <xf numFmtId="0" fontId="17" fillId="48" borderId="16" xfId="0" applyFont="1" applyFill="1" applyBorder="1" applyAlignment="1">
      <alignment horizontal="left" vertical="center" wrapText="1"/>
    </xf>
    <xf numFmtId="0" fontId="17" fillId="48" borderId="52" xfId="0" applyFont="1" applyFill="1" applyBorder="1" applyAlignment="1">
      <alignment horizontal="left" vertical="center" wrapText="1"/>
    </xf>
    <xf numFmtId="0" fontId="17" fillId="48" borderId="59" xfId="0" applyFont="1" applyFill="1" applyBorder="1" applyAlignment="1">
      <alignment horizontal="left" vertical="center" wrapText="1"/>
    </xf>
    <xf numFmtId="0" fontId="17" fillId="48" borderId="48" xfId="0" applyFont="1" applyFill="1" applyBorder="1" applyAlignment="1">
      <alignment horizontal="left" vertical="center" wrapText="1"/>
    </xf>
    <xf numFmtId="0" fontId="49" fillId="13" borderId="43" xfId="0" applyFont="1" applyFill="1" applyBorder="1" applyAlignment="1">
      <alignment horizontal="center"/>
    </xf>
    <xf numFmtId="0" fontId="49" fillId="13" borderId="44" xfId="0" applyFont="1" applyFill="1" applyBorder="1" applyAlignment="1">
      <alignment horizontal="center"/>
    </xf>
    <xf numFmtId="0" fontId="49" fillId="13" borderId="58" xfId="0" applyFont="1" applyFill="1" applyBorder="1" applyAlignment="1">
      <alignment horizontal="center"/>
    </xf>
    <xf numFmtId="0" fontId="20" fillId="13" borderId="43" xfId="322" applyFont="1" applyFill="1" applyBorder="1" applyAlignment="1">
      <alignment horizontal="center"/>
      <protection/>
    </xf>
    <xf numFmtId="0" fontId="20" fillId="13" borderId="44" xfId="322" applyFont="1" applyFill="1" applyBorder="1" applyAlignment="1">
      <alignment horizontal="center"/>
      <protection/>
    </xf>
    <xf numFmtId="0" fontId="20" fillId="13" borderId="58" xfId="322" applyFont="1" applyFill="1" applyBorder="1" applyAlignment="1">
      <alignment horizontal="center"/>
      <protection/>
    </xf>
    <xf numFmtId="4" fontId="80" fillId="0" borderId="43" xfId="0" applyNumberFormat="1" applyFont="1" applyFill="1" applyBorder="1" applyAlignment="1">
      <alignment horizontal="center" vertical="center" wrapText="1"/>
    </xf>
    <xf numFmtId="4" fontId="80" fillId="0" borderId="4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/>
    </xf>
    <xf numFmtId="0" fontId="49" fillId="13" borderId="43" xfId="291" applyFont="1" applyFill="1" applyBorder="1" applyAlignment="1">
      <alignment horizontal="center" vertical="center" wrapText="1"/>
      <protection/>
    </xf>
    <xf numFmtId="0" fontId="49" fillId="13" borderId="44" xfId="291" applyFont="1" applyFill="1" applyBorder="1" applyAlignment="1">
      <alignment horizontal="center" vertical="center" wrapText="1"/>
      <protection/>
    </xf>
    <xf numFmtId="0" fontId="49" fillId="13" borderId="58" xfId="291" applyFont="1" applyFill="1" applyBorder="1" applyAlignment="1">
      <alignment horizontal="center" vertical="center" wrapText="1"/>
      <protection/>
    </xf>
    <xf numFmtId="4" fontId="20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Border="1" applyAlignment="1">
      <alignment horizontal="left" wrapText="1"/>
    </xf>
    <xf numFmtId="49" fontId="20" fillId="0" borderId="87" xfId="0" applyNumberFormat="1" applyFont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/>
    </xf>
    <xf numFmtId="0" fontId="58" fillId="48" borderId="87" xfId="0" applyFont="1" applyFill="1" applyBorder="1" applyAlignment="1">
      <alignment horizontal="left"/>
    </xf>
    <xf numFmtId="0" fontId="58" fillId="0" borderId="13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77" fillId="0" borderId="0" xfId="342" applyFont="1" applyFill="1" applyBorder="1" applyAlignment="1">
      <alignment horizontal="left" wrapText="1"/>
      <protection/>
    </xf>
    <xf numFmtId="0" fontId="20" fillId="0" borderId="87" xfId="342" applyFont="1" applyFill="1" applyBorder="1" applyAlignment="1">
      <alignment horizontal="left" wrapText="1"/>
      <protection/>
    </xf>
    <xf numFmtId="0" fontId="77" fillId="0" borderId="0" xfId="0" applyFont="1" applyFill="1" applyBorder="1" applyAlignment="1">
      <alignment horizontal="left" wrapText="1"/>
    </xf>
    <xf numFmtId="0" fontId="20" fillId="13" borderId="43" xfId="0" applyFont="1" applyFill="1" applyBorder="1" applyAlignment="1">
      <alignment horizontal="center" vertical="center" wrapText="1"/>
    </xf>
    <xf numFmtId="0" fontId="20" fillId="13" borderId="58" xfId="0" applyFont="1" applyFill="1" applyBorder="1" applyAlignment="1">
      <alignment horizontal="center" vertical="center" wrapText="1"/>
    </xf>
    <xf numFmtId="0" fontId="77" fillId="0" borderId="0" xfId="0" applyNumberFormat="1" applyFont="1" applyBorder="1" applyAlignment="1">
      <alignment horizontal="left"/>
    </xf>
    <xf numFmtId="0" fontId="58" fillId="13" borderId="43" xfId="291" applyFont="1" applyFill="1" applyBorder="1" applyAlignment="1">
      <alignment horizontal="center" vertical="center" wrapText="1"/>
      <protection/>
    </xf>
    <xf numFmtId="0" fontId="58" fillId="13" borderId="44" xfId="291" applyFont="1" applyFill="1" applyBorder="1" applyAlignment="1">
      <alignment horizontal="center" vertical="center" wrapText="1"/>
      <protection/>
    </xf>
    <xf numFmtId="0" fontId="58" fillId="13" borderId="58" xfId="291" applyFont="1" applyFill="1" applyBorder="1" applyAlignment="1">
      <alignment horizontal="center" vertical="center" wrapText="1"/>
      <protection/>
    </xf>
    <xf numFmtId="192" fontId="105" fillId="53" borderId="20" xfId="322" applyNumberFormat="1" applyFont="1" applyFill="1" applyBorder="1" applyAlignment="1">
      <alignment horizontal="center" vertical="center"/>
      <protection/>
    </xf>
    <xf numFmtId="192" fontId="105" fillId="53" borderId="47" xfId="322" applyNumberFormat="1" applyFont="1" applyFill="1" applyBorder="1" applyAlignment="1">
      <alignment horizontal="center" vertical="center"/>
      <protection/>
    </xf>
    <xf numFmtId="192" fontId="105" fillId="53" borderId="16" xfId="322" applyNumberFormat="1" applyFont="1" applyFill="1" applyBorder="1" applyAlignment="1">
      <alignment horizontal="center" vertical="center"/>
      <protection/>
    </xf>
    <xf numFmtId="4" fontId="77" fillId="13" borderId="43" xfId="0" applyNumberFormat="1" applyFont="1" applyFill="1" applyBorder="1" applyAlignment="1">
      <alignment horizontal="center" vertical="center" wrapText="1"/>
    </xf>
    <xf numFmtId="4" fontId="77" fillId="13" borderId="44" xfId="0" applyNumberFormat="1" applyFont="1" applyFill="1" applyBorder="1" applyAlignment="1">
      <alignment horizontal="center" vertical="center" wrapText="1"/>
    </xf>
    <xf numFmtId="4" fontId="77" fillId="13" borderId="58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58" fillId="13" borderId="28" xfId="291" applyFont="1" applyFill="1" applyBorder="1" applyAlignment="1">
      <alignment horizontal="center" vertical="center" wrapText="1"/>
      <protection/>
    </xf>
    <xf numFmtId="0" fontId="58" fillId="13" borderId="35" xfId="291" applyFont="1" applyFill="1" applyBorder="1" applyAlignment="1">
      <alignment horizontal="center" vertical="center" wrapText="1"/>
      <protection/>
    </xf>
    <xf numFmtId="0" fontId="58" fillId="0" borderId="20" xfId="291" applyFont="1" applyFill="1" applyBorder="1" applyAlignment="1">
      <alignment horizontal="center" vertical="center" wrapText="1"/>
      <protection/>
    </xf>
    <xf numFmtId="0" fontId="58" fillId="0" borderId="47" xfId="291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48" borderId="29" xfId="0" applyFont="1" applyFill="1" applyBorder="1" applyAlignment="1">
      <alignment horizontal="center" vertical="center" wrapText="1"/>
    </xf>
    <xf numFmtId="0" fontId="77" fillId="48" borderId="90" xfId="0" applyFont="1" applyFill="1" applyBorder="1" applyAlignment="1">
      <alignment horizontal="center" vertical="center" wrapText="1"/>
    </xf>
    <xf numFmtId="0" fontId="77" fillId="48" borderId="91" xfId="0" applyFont="1" applyFill="1" applyBorder="1" applyAlignment="1">
      <alignment horizontal="center" vertical="center" wrapText="1"/>
    </xf>
    <xf numFmtId="0" fontId="77" fillId="48" borderId="13" xfId="0" applyFont="1" applyFill="1" applyBorder="1" applyAlignment="1">
      <alignment horizontal="center" vertical="center" wrapText="1"/>
    </xf>
    <xf numFmtId="0" fontId="77" fillId="48" borderId="14" xfId="0" applyFont="1" applyFill="1" applyBorder="1" applyAlignment="1">
      <alignment horizontal="center" vertical="center" wrapText="1"/>
    </xf>
    <xf numFmtId="0" fontId="79" fillId="48" borderId="85" xfId="0" applyFont="1" applyFill="1" applyBorder="1" applyAlignment="1">
      <alignment horizontal="center" vertical="center" wrapText="1"/>
    </xf>
    <xf numFmtId="0" fontId="79" fillId="48" borderId="38" xfId="0" applyFont="1" applyFill="1" applyBorder="1" applyAlignment="1">
      <alignment horizontal="center" vertical="center" wrapText="1"/>
    </xf>
    <xf numFmtId="0" fontId="77" fillId="48" borderId="92" xfId="0" applyFont="1" applyFill="1" applyBorder="1" applyAlignment="1">
      <alignment horizontal="center" vertical="center" wrapText="1"/>
    </xf>
    <xf numFmtId="0" fontId="77" fillId="48" borderId="93" xfId="0" applyFont="1" applyFill="1" applyBorder="1" applyAlignment="1">
      <alignment horizontal="center" vertical="center" wrapText="1"/>
    </xf>
    <xf numFmtId="0" fontId="79" fillId="48" borderId="13" xfId="0" applyFont="1" applyFill="1" applyBorder="1" applyAlignment="1">
      <alignment horizontal="center" vertical="center" wrapText="1"/>
    </xf>
    <xf numFmtId="0" fontId="79" fillId="48" borderId="14" xfId="0" applyFont="1" applyFill="1" applyBorder="1" applyAlignment="1">
      <alignment horizontal="center" vertical="center" wrapText="1"/>
    </xf>
    <xf numFmtId="4" fontId="77" fillId="0" borderId="13" xfId="0" applyNumberFormat="1" applyFont="1" applyBorder="1" applyAlignment="1">
      <alignment horizontal="center" vertical="center" wrapText="1"/>
    </xf>
    <xf numFmtId="4" fontId="77" fillId="0" borderId="14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" fontId="77" fillId="48" borderId="13" xfId="0" applyNumberFormat="1" applyFont="1" applyFill="1" applyBorder="1" applyAlignment="1">
      <alignment horizontal="center" vertical="center" wrapText="1"/>
    </xf>
    <xf numFmtId="0" fontId="20" fillId="48" borderId="13" xfId="0" applyFont="1" applyFill="1" applyBorder="1" applyAlignment="1">
      <alignment horizontal="center" vertical="center" wrapText="1"/>
    </xf>
    <xf numFmtId="0" fontId="20" fillId="48" borderId="14" xfId="0" applyFont="1" applyFill="1" applyBorder="1" applyAlignment="1">
      <alignment horizontal="center" vertical="center" wrapText="1"/>
    </xf>
    <xf numFmtId="0" fontId="77" fillId="40" borderId="43" xfId="0" applyFont="1" applyFill="1" applyBorder="1" applyAlignment="1">
      <alignment horizontal="left" wrapText="1"/>
    </xf>
    <xf numFmtId="0" fontId="77" fillId="40" borderId="44" xfId="0" applyFont="1" applyFill="1" applyBorder="1" applyAlignment="1">
      <alignment horizontal="left" wrapText="1"/>
    </xf>
    <xf numFmtId="0" fontId="77" fillId="0" borderId="65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87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4" fontId="77" fillId="0" borderId="38" xfId="0" applyNumberFormat="1" applyFont="1" applyBorder="1" applyAlignment="1">
      <alignment horizontal="center" vertical="center" wrapText="1"/>
    </xf>
    <xf numFmtId="4" fontId="77" fillId="0" borderId="17" xfId="0" applyNumberFormat="1" applyFont="1" applyBorder="1" applyAlignment="1">
      <alignment horizontal="center" vertical="center" wrapText="1"/>
    </xf>
    <xf numFmtId="0" fontId="77" fillId="48" borderId="94" xfId="0" applyFont="1" applyFill="1" applyBorder="1" applyAlignment="1">
      <alignment horizontal="center" vertical="center" wrapText="1"/>
    </xf>
    <xf numFmtId="0" fontId="77" fillId="48" borderId="71" xfId="0" applyFont="1" applyFill="1" applyBorder="1" applyAlignment="1">
      <alignment horizontal="center" vertical="center" wrapText="1"/>
    </xf>
    <xf numFmtId="0" fontId="77" fillId="48" borderId="16" xfId="0" applyFont="1" applyFill="1" applyBorder="1" applyAlignment="1">
      <alignment horizontal="center" vertical="center" wrapText="1"/>
    </xf>
    <xf numFmtId="0" fontId="58" fillId="13" borderId="20" xfId="299" applyFont="1" applyFill="1" applyBorder="1" applyAlignment="1">
      <alignment horizontal="center" vertical="center"/>
      <protection/>
    </xf>
    <xf numFmtId="0" fontId="58" fillId="13" borderId="16" xfId="299" applyFont="1" applyFill="1" applyBorder="1" applyAlignment="1">
      <alignment horizontal="center" vertical="center"/>
      <protection/>
    </xf>
    <xf numFmtId="0" fontId="20" fillId="0" borderId="5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77" fillId="0" borderId="95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/>
    </xf>
    <xf numFmtId="0" fontId="17" fillId="0" borderId="13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top" wrapText="1"/>
    </xf>
    <xf numFmtId="0" fontId="70" fillId="13" borderId="43" xfId="321" applyFont="1" applyFill="1" applyBorder="1" applyAlignment="1">
      <alignment horizontal="left" vertical="center"/>
      <protection/>
    </xf>
    <xf numFmtId="0" fontId="70" fillId="13" borderId="44" xfId="321" applyFont="1" applyFill="1" applyBorder="1" applyAlignment="1">
      <alignment horizontal="left" vertical="center"/>
      <protection/>
    </xf>
    <xf numFmtId="0" fontId="70" fillId="13" borderId="58" xfId="321" applyFont="1" applyFill="1" applyBorder="1" applyAlignment="1">
      <alignment horizontal="left" vertical="center"/>
      <protection/>
    </xf>
    <xf numFmtId="0" fontId="17" fillId="0" borderId="14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70" fillId="13" borderId="43" xfId="321" applyFont="1" applyFill="1" applyBorder="1" applyAlignment="1">
      <alignment horizontal="center" vertical="center"/>
      <protection/>
    </xf>
    <xf numFmtId="0" fontId="70" fillId="13" borderId="44" xfId="321" applyFont="1" applyFill="1" applyBorder="1" applyAlignment="1">
      <alignment horizontal="center" vertical="center"/>
      <protection/>
    </xf>
    <xf numFmtId="0" fontId="70" fillId="13" borderId="58" xfId="321" applyFont="1" applyFill="1" applyBorder="1" applyAlignment="1">
      <alignment horizontal="center" vertical="center"/>
      <protection/>
    </xf>
    <xf numFmtId="4" fontId="17" fillId="0" borderId="13" xfId="0" applyNumberFormat="1" applyFont="1" applyBorder="1" applyAlignment="1">
      <alignment horizontal="center" vertical="top" wrapText="1"/>
    </xf>
    <xf numFmtId="4" fontId="77" fillId="48" borderId="13" xfId="321" applyNumberFormat="1" applyFont="1" applyFill="1" applyBorder="1" applyAlignment="1">
      <alignment horizontal="center" vertical="top"/>
      <protection/>
    </xf>
    <xf numFmtId="0" fontId="17" fillId="0" borderId="97" xfId="0" applyFont="1" applyBorder="1" applyAlignment="1">
      <alignment vertical="top" wrapText="1"/>
    </xf>
    <xf numFmtId="0" fontId="17" fillId="0" borderId="98" xfId="0" applyFont="1" applyBorder="1" applyAlignment="1">
      <alignment vertical="top" wrapText="1"/>
    </xf>
    <xf numFmtId="0" fontId="17" fillId="0" borderId="45" xfId="0" applyFont="1" applyBorder="1" applyAlignment="1">
      <alignment vertical="top" wrapText="1"/>
    </xf>
    <xf numFmtId="4" fontId="17" fillId="48" borderId="97" xfId="0" applyNumberFormat="1" applyFont="1" applyFill="1" applyBorder="1" applyAlignment="1">
      <alignment horizontal="center" vertical="top" wrapText="1"/>
    </xf>
    <xf numFmtId="4" fontId="17" fillId="48" borderId="98" xfId="0" applyNumberFormat="1" applyFont="1" applyFill="1" applyBorder="1" applyAlignment="1">
      <alignment horizontal="center" vertical="top" wrapText="1"/>
    </xf>
    <xf numFmtId="4" fontId="17" fillId="48" borderId="45" xfId="0" applyNumberFormat="1" applyFont="1" applyFill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77" fillId="48" borderId="13" xfId="321" applyFont="1" applyFill="1" applyBorder="1" applyAlignment="1">
      <alignment horizontal="center" vertical="center"/>
      <protection/>
    </xf>
    <xf numFmtId="0" fontId="17" fillId="0" borderId="97" xfId="0" applyFont="1" applyBorder="1" applyAlignment="1">
      <alignment horizontal="left" vertical="top" wrapText="1" indent="4"/>
    </xf>
    <xf numFmtId="0" fontId="17" fillId="0" borderId="98" xfId="0" applyFont="1" applyBorder="1" applyAlignment="1">
      <alignment horizontal="left" vertical="top" wrapText="1" indent="4"/>
    </xf>
    <xf numFmtId="0" fontId="17" fillId="0" borderId="45" xfId="0" applyFont="1" applyBorder="1" applyAlignment="1">
      <alignment horizontal="left" vertical="top" wrapText="1" indent="4"/>
    </xf>
    <xf numFmtId="0" fontId="58" fillId="0" borderId="97" xfId="0" applyFont="1" applyBorder="1" applyAlignment="1">
      <alignment vertical="top" wrapText="1"/>
    </xf>
    <xf numFmtId="0" fontId="58" fillId="0" borderId="98" xfId="0" applyFont="1" applyBorder="1" applyAlignment="1">
      <alignment vertical="top" wrapText="1"/>
    </xf>
    <xf numFmtId="0" fontId="58" fillId="0" borderId="45" xfId="0" applyFont="1" applyBorder="1" applyAlignment="1">
      <alignment vertical="top" wrapText="1"/>
    </xf>
    <xf numFmtId="0" fontId="17" fillId="0" borderId="97" xfId="0" applyFont="1" applyBorder="1" applyAlignment="1">
      <alignment horizontal="center" vertical="top" wrapText="1"/>
    </xf>
    <xf numFmtId="0" fontId="17" fillId="0" borderId="98" xfId="0" applyFont="1" applyBorder="1" applyAlignment="1">
      <alignment horizontal="center" vertical="top" wrapText="1"/>
    </xf>
    <xf numFmtId="0" fontId="17" fillId="0" borderId="45" xfId="0" applyFont="1" applyBorder="1" applyAlignment="1">
      <alignment horizontal="center" vertical="top" wrapText="1"/>
    </xf>
    <xf numFmtId="0" fontId="58" fillId="0" borderId="67" xfId="0" applyFont="1" applyBorder="1" applyAlignment="1">
      <alignment horizontal="center" vertical="top" wrapText="1"/>
    </xf>
    <xf numFmtId="0" fontId="58" fillId="0" borderId="68" xfId="0" applyFont="1" applyBorder="1" applyAlignment="1">
      <alignment horizontal="center" vertical="top" wrapText="1"/>
    </xf>
    <xf numFmtId="0" fontId="58" fillId="0" borderId="69" xfId="0" applyFont="1" applyBorder="1" applyAlignment="1">
      <alignment horizontal="center" vertical="top" wrapText="1"/>
    </xf>
    <xf numFmtId="0" fontId="58" fillId="0" borderId="99" xfId="0" applyFont="1" applyBorder="1" applyAlignment="1">
      <alignment horizontal="center" vertical="top" wrapText="1"/>
    </xf>
    <xf numFmtId="0" fontId="58" fillId="0" borderId="96" xfId="0" applyFont="1" applyBorder="1" applyAlignment="1">
      <alignment horizontal="center" vertical="top" wrapText="1"/>
    </xf>
    <xf numFmtId="0" fontId="58" fillId="0" borderId="46" xfId="0" applyFont="1" applyBorder="1" applyAlignment="1">
      <alignment horizontal="center" vertical="top" wrapText="1"/>
    </xf>
    <xf numFmtId="0" fontId="58" fillId="48" borderId="97" xfId="0" applyFont="1" applyFill="1" applyBorder="1" applyAlignment="1">
      <alignment horizontal="center" vertical="top" wrapText="1"/>
    </xf>
    <xf numFmtId="0" fontId="58" fillId="48" borderId="98" xfId="0" applyFont="1" applyFill="1" applyBorder="1" applyAlignment="1">
      <alignment horizontal="center" vertical="top" wrapText="1"/>
    </xf>
    <xf numFmtId="0" fontId="58" fillId="48" borderId="45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left" wrapText="1"/>
    </xf>
    <xf numFmtId="0" fontId="77" fillId="0" borderId="59" xfId="0" applyFont="1" applyFill="1" applyBorder="1" applyAlignment="1">
      <alignment horizontal="center" vertical="center" wrapText="1"/>
    </xf>
    <xf numFmtId="0" fontId="77" fillId="0" borderId="48" xfId="0" applyFont="1" applyFill="1" applyBorder="1" applyAlignment="1">
      <alignment horizontal="center" vertical="center" wrapText="1"/>
    </xf>
    <xf numFmtId="0" fontId="77" fillId="0" borderId="87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4" fontId="77" fillId="0" borderId="20" xfId="0" applyNumberFormat="1" applyFont="1" applyFill="1" applyBorder="1" applyAlignment="1">
      <alignment horizontal="center" vertical="center" wrapText="1"/>
    </xf>
    <xf numFmtId="4" fontId="77" fillId="0" borderId="47" xfId="0" applyNumberFormat="1" applyFont="1" applyFill="1" applyBorder="1" applyAlignment="1">
      <alignment horizontal="center" vertical="center" wrapText="1"/>
    </xf>
    <xf numFmtId="4" fontId="77" fillId="0" borderId="16" xfId="0" applyNumberFormat="1" applyFont="1" applyFill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58" fillId="0" borderId="15" xfId="327" applyFont="1" applyBorder="1" applyAlignment="1">
      <alignment horizontal="center" textRotation="90" wrapText="1"/>
      <protection/>
    </xf>
    <xf numFmtId="0" fontId="77" fillId="0" borderId="20" xfId="321" applyFont="1" applyBorder="1" applyAlignment="1">
      <alignment horizontal="center" vertical="center"/>
      <protection/>
    </xf>
    <xf numFmtId="0" fontId="77" fillId="0" borderId="47" xfId="321" applyFont="1" applyBorder="1" applyAlignment="1">
      <alignment horizontal="center" vertical="center"/>
      <protection/>
    </xf>
    <xf numFmtId="0" fontId="77" fillId="0" borderId="16" xfId="321" applyFont="1" applyBorder="1" applyAlignment="1">
      <alignment horizontal="center" vertical="center"/>
      <protection/>
    </xf>
    <xf numFmtId="0" fontId="77" fillId="0" borderId="14" xfId="0" applyFont="1" applyFill="1" applyBorder="1" applyAlignment="1">
      <alignment horizontal="center" vertical="center" wrapText="1"/>
    </xf>
    <xf numFmtId="0" fontId="77" fillId="0" borderId="38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58" fillId="0" borderId="97" xfId="0" applyFont="1" applyBorder="1" applyAlignment="1">
      <alignment horizontal="center" vertical="top" wrapText="1"/>
    </xf>
    <xf numFmtId="0" fontId="58" fillId="0" borderId="98" xfId="0" applyFont="1" applyBorder="1" applyAlignment="1">
      <alignment horizontal="center" vertical="top" wrapText="1"/>
    </xf>
    <xf numFmtId="0" fontId="58" fillId="0" borderId="45" xfId="0" applyFont="1" applyBorder="1" applyAlignment="1">
      <alignment horizontal="center" vertical="top" wrapText="1"/>
    </xf>
  </cellXfs>
  <cellStyles count="468">
    <cellStyle name="Normal" xfId="0"/>
    <cellStyle name="20% — akcent 1" xfId="15"/>
    <cellStyle name="20% - akcent 1 2" xfId="16"/>
    <cellStyle name="20% - akcent 1 2 2" xfId="17"/>
    <cellStyle name="20% - akcent 1 2 3" xfId="18"/>
    <cellStyle name="20% - akcent 1 2 4" xfId="19"/>
    <cellStyle name="20% - akcent 1 3" xfId="20"/>
    <cellStyle name="20% - akcent 1 4" xfId="21"/>
    <cellStyle name="20% — akcent 2" xfId="22"/>
    <cellStyle name="20% - akcent 2 2" xfId="23"/>
    <cellStyle name="20% - akcent 2 2 2" xfId="24"/>
    <cellStyle name="20% - akcent 2 2 3" xfId="25"/>
    <cellStyle name="20% - akcent 2 2 4" xfId="26"/>
    <cellStyle name="20% - akcent 2 3" xfId="27"/>
    <cellStyle name="20% - akcent 2 4" xfId="28"/>
    <cellStyle name="20% — akcent 3" xfId="29"/>
    <cellStyle name="20% - akcent 3 2" xfId="30"/>
    <cellStyle name="20% - akcent 3 2 2" xfId="31"/>
    <cellStyle name="20% - akcent 3 2 3" xfId="32"/>
    <cellStyle name="20% - akcent 3 2 4" xfId="33"/>
    <cellStyle name="20% - akcent 3 3" xfId="34"/>
    <cellStyle name="20% - akcent 3 4" xfId="35"/>
    <cellStyle name="20% — akcent 4" xfId="36"/>
    <cellStyle name="20% - akcent 4 2" xfId="37"/>
    <cellStyle name="20% - akcent 4 2 2" xfId="38"/>
    <cellStyle name="20% - akcent 4 2 3" xfId="39"/>
    <cellStyle name="20% - akcent 4 2 4" xfId="40"/>
    <cellStyle name="20% - akcent 4 3" xfId="41"/>
    <cellStyle name="20% - akcent 4 4" xfId="42"/>
    <cellStyle name="20% — akcent 5" xfId="43"/>
    <cellStyle name="20% - akcent 5 2" xfId="44"/>
    <cellStyle name="20% - akcent 5 2 2" xfId="45"/>
    <cellStyle name="20% - akcent 5 2 3" xfId="46"/>
    <cellStyle name="20% - akcent 5 2 4" xfId="47"/>
    <cellStyle name="20% - akcent 5 3" xfId="48"/>
    <cellStyle name="20% - akcent 5 4" xfId="49"/>
    <cellStyle name="20% — akcent 6" xfId="50"/>
    <cellStyle name="20% - akcent 6 2" xfId="51"/>
    <cellStyle name="20% - akcent 6 2 2" xfId="52"/>
    <cellStyle name="20% - akcent 6 2 3" xfId="53"/>
    <cellStyle name="20% - akcent 6 2 4" xfId="54"/>
    <cellStyle name="20% - akcent 6 3" xfId="55"/>
    <cellStyle name="20% - akcent 6 4" xfId="56"/>
    <cellStyle name="40% — akcent 1" xfId="57"/>
    <cellStyle name="40% - akcent 1 2" xfId="58"/>
    <cellStyle name="40% - akcent 1 2 2" xfId="59"/>
    <cellStyle name="40% - akcent 1 2 3" xfId="60"/>
    <cellStyle name="40% - akcent 1 2 4" xfId="61"/>
    <cellStyle name="40% - akcent 1 3" xfId="62"/>
    <cellStyle name="40% - akcent 1 4" xfId="63"/>
    <cellStyle name="40% — akcent 2" xfId="64"/>
    <cellStyle name="40% - akcent 2 2" xfId="65"/>
    <cellStyle name="40% - akcent 2 2 2" xfId="66"/>
    <cellStyle name="40% - akcent 2 2 3" xfId="67"/>
    <cellStyle name="40% - akcent 2 2 4" xfId="68"/>
    <cellStyle name="40% - akcent 2 3" xfId="69"/>
    <cellStyle name="40% - akcent 2 4" xfId="70"/>
    <cellStyle name="40% — akcent 3" xfId="71"/>
    <cellStyle name="40% - akcent 3 2" xfId="72"/>
    <cellStyle name="40% - akcent 3 2 2" xfId="73"/>
    <cellStyle name="40% - akcent 3 2 3" xfId="74"/>
    <cellStyle name="40% - akcent 3 2 4" xfId="75"/>
    <cellStyle name="40% - akcent 3 3" xfId="76"/>
    <cellStyle name="40% - akcent 3 4" xfId="77"/>
    <cellStyle name="40% — akcent 4" xfId="78"/>
    <cellStyle name="40% - akcent 4 2" xfId="79"/>
    <cellStyle name="40% - akcent 4 2 2" xfId="80"/>
    <cellStyle name="40% - akcent 4 2 3" xfId="81"/>
    <cellStyle name="40% - akcent 4 2 4" xfId="82"/>
    <cellStyle name="40% - akcent 4 3" xfId="83"/>
    <cellStyle name="40% - akcent 4 4" xfId="84"/>
    <cellStyle name="40% — akcent 5" xfId="85"/>
    <cellStyle name="40% - akcent 5 2" xfId="86"/>
    <cellStyle name="40% - akcent 5 2 2" xfId="87"/>
    <cellStyle name="40% - akcent 5 2 3" xfId="88"/>
    <cellStyle name="40% - akcent 5 2 4" xfId="89"/>
    <cellStyle name="40% - akcent 5 3" xfId="90"/>
    <cellStyle name="40% - akcent 5 4" xfId="91"/>
    <cellStyle name="40% — akcent 6" xfId="92"/>
    <cellStyle name="40% - akcent 6 2" xfId="93"/>
    <cellStyle name="40% - akcent 6 2 2" xfId="94"/>
    <cellStyle name="40% - akcent 6 2 3" xfId="95"/>
    <cellStyle name="40% - akcent 6 2 4" xfId="96"/>
    <cellStyle name="40% - akcent 6 3" xfId="97"/>
    <cellStyle name="40% - akcent 6 4" xfId="98"/>
    <cellStyle name="60% — akcent 1" xfId="99"/>
    <cellStyle name="60% - akcent 1 2" xfId="100"/>
    <cellStyle name="60% - akcent 1 2 2" xfId="101"/>
    <cellStyle name="60% - akcent 1 2 3" xfId="102"/>
    <cellStyle name="60% - akcent 1 2 4" xfId="103"/>
    <cellStyle name="60% - akcent 1 3" xfId="104"/>
    <cellStyle name="60% - akcent 1 4" xfId="105"/>
    <cellStyle name="60% — akcent 2" xfId="106"/>
    <cellStyle name="60% - akcent 2 2" xfId="107"/>
    <cellStyle name="60% - akcent 2 2 2" xfId="108"/>
    <cellStyle name="60% - akcent 2 2 3" xfId="109"/>
    <cellStyle name="60% - akcent 2 2 4" xfId="110"/>
    <cellStyle name="60% - akcent 2 3" xfId="111"/>
    <cellStyle name="60% - akcent 2 4" xfId="112"/>
    <cellStyle name="60% — akcent 3" xfId="113"/>
    <cellStyle name="60% - akcent 3 2" xfId="114"/>
    <cellStyle name="60% - akcent 3 2 2" xfId="115"/>
    <cellStyle name="60% - akcent 3 2 3" xfId="116"/>
    <cellStyle name="60% - akcent 3 2 4" xfId="117"/>
    <cellStyle name="60% - akcent 3 3" xfId="118"/>
    <cellStyle name="60% - akcent 3 4" xfId="119"/>
    <cellStyle name="60% — akcent 4" xfId="120"/>
    <cellStyle name="60% - akcent 4 2" xfId="121"/>
    <cellStyle name="60% - akcent 4 2 2" xfId="122"/>
    <cellStyle name="60% - akcent 4 2 3" xfId="123"/>
    <cellStyle name="60% - akcent 4 2 4" xfId="124"/>
    <cellStyle name="60% - akcent 4 3" xfId="125"/>
    <cellStyle name="60% - akcent 4 4" xfId="126"/>
    <cellStyle name="60% — akcent 5" xfId="127"/>
    <cellStyle name="60% - akcent 5 2" xfId="128"/>
    <cellStyle name="60% - akcent 5 2 2" xfId="129"/>
    <cellStyle name="60% - akcent 5 2 3" xfId="130"/>
    <cellStyle name="60% - akcent 5 2 4" xfId="131"/>
    <cellStyle name="60% - akcent 5 3" xfId="132"/>
    <cellStyle name="60% - akcent 5 4" xfId="133"/>
    <cellStyle name="60% — akcent 6" xfId="134"/>
    <cellStyle name="60% - akcent 6 2" xfId="135"/>
    <cellStyle name="60% - akcent 6 2 2" xfId="136"/>
    <cellStyle name="60% - akcent 6 2 3" xfId="137"/>
    <cellStyle name="60% - akcent 6 2 4" xfId="138"/>
    <cellStyle name="60% - akcent 6 3" xfId="139"/>
    <cellStyle name="60% - akcent 6 4" xfId="140"/>
    <cellStyle name="Akcent 1" xfId="141"/>
    <cellStyle name="Akcent 1 2" xfId="142"/>
    <cellStyle name="Akcent 1 2 2" xfId="143"/>
    <cellStyle name="Akcent 1 2 3" xfId="144"/>
    <cellStyle name="Akcent 1 2 4" xfId="145"/>
    <cellStyle name="Akcent 1 3" xfId="146"/>
    <cellStyle name="Akcent 1 4" xfId="147"/>
    <cellStyle name="Akcent 2" xfId="148"/>
    <cellStyle name="Akcent 2 2" xfId="149"/>
    <cellStyle name="Akcent 2 2 2" xfId="150"/>
    <cellStyle name="Akcent 2 2 3" xfId="151"/>
    <cellStyle name="Akcent 2 2 4" xfId="152"/>
    <cellStyle name="Akcent 2 3" xfId="153"/>
    <cellStyle name="Akcent 2 4" xfId="154"/>
    <cellStyle name="Akcent 3" xfId="155"/>
    <cellStyle name="Akcent 3 2" xfId="156"/>
    <cellStyle name="Akcent 3 2 2" xfId="157"/>
    <cellStyle name="Akcent 3 2 3" xfId="158"/>
    <cellStyle name="Akcent 3 2 4" xfId="159"/>
    <cellStyle name="Akcent 3 3" xfId="160"/>
    <cellStyle name="Akcent 3 4" xfId="161"/>
    <cellStyle name="Akcent 4" xfId="162"/>
    <cellStyle name="Akcent 4 2" xfId="163"/>
    <cellStyle name="Akcent 4 2 2" xfId="164"/>
    <cellStyle name="Akcent 4 2 3" xfId="165"/>
    <cellStyle name="Akcent 4 2 4" xfId="166"/>
    <cellStyle name="Akcent 4 3" xfId="167"/>
    <cellStyle name="Akcent 4 4" xfId="168"/>
    <cellStyle name="Akcent 5" xfId="169"/>
    <cellStyle name="Akcent 5 2" xfId="170"/>
    <cellStyle name="Akcent 5 2 2" xfId="171"/>
    <cellStyle name="Akcent 5 2 3" xfId="172"/>
    <cellStyle name="Akcent 5 2 4" xfId="173"/>
    <cellStyle name="Akcent 5 3" xfId="174"/>
    <cellStyle name="Akcent 5 4" xfId="175"/>
    <cellStyle name="Akcent 6" xfId="176"/>
    <cellStyle name="Akcent 6 2" xfId="177"/>
    <cellStyle name="Akcent 6 2 2" xfId="178"/>
    <cellStyle name="Akcent 6 2 3" xfId="179"/>
    <cellStyle name="Akcent 6 2 4" xfId="180"/>
    <cellStyle name="Akcent 6 3" xfId="181"/>
    <cellStyle name="Akcent 6 4" xfId="182"/>
    <cellStyle name="Dane wejściowe" xfId="183"/>
    <cellStyle name="Dane wejściowe 2" xfId="184"/>
    <cellStyle name="Dane wejściowe 2 2" xfId="185"/>
    <cellStyle name="Dane wejściowe 2 3" xfId="186"/>
    <cellStyle name="Dane wejściowe 2 4" xfId="187"/>
    <cellStyle name="Dane wejściowe 3" xfId="188"/>
    <cellStyle name="Dane wejściowe 4" xfId="189"/>
    <cellStyle name="Dane wyjściowe" xfId="190"/>
    <cellStyle name="Dane wyjściowe 2" xfId="191"/>
    <cellStyle name="Dane wyjściowe 2 2" xfId="192"/>
    <cellStyle name="Dane wyjściowe 2 3" xfId="193"/>
    <cellStyle name="Dane wyjściowe 2 4" xfId="194"/>
    <cellStyle name="Dane wyjściowe 3" xfId="195"/>
    <cellStyle name="Dane wyjściowe 4" xfId="196"/>
    <cellStyle name="Dobre 2" xfId="197"/>
    <cellStyle name="Dobre 2 2" xfId="198"/>
    <cellStyle name="Dobre 2 3" xfId="199"/>
    <cellStyle name="Dobre 2 4" xfId="200"/>
    <cellStyle name="Dobre 3" xfId="201"/>
    <cellStyle name="Dobre 4" xfId="202"/>
    <cellStyle name="Dobry" xfId="203"/>
    <cellStyle name="Comma" xfId="204"/>
    <cellStyle name="Comma [0]" xfId="205"/>
    <cellStyle name="Dziesiętny 2" xfId="206"/>
    <cellStyle name="Dziesiętny 2 2" xfId="207"/>
    <cellStyle name="Dziesiętny 3" xfId="208"/>
    <cellStyle name="Dziesiętny 3 2" xfId="209"/>
    <cellStyle name="Dziesiętny 3 3" xfId="210"/>
    <cellStyle name="Dziesiętny 3 4" xfId="211"/>
    <cellStyle name="Dziesiętny 4" xfId="212"/>
    <cellStyle name="Dziesiętny 4 2" xfId="213"/>
    <cellStyle name="Dziesiętny 5" xfId="214"/>
    <cellStyle name="Dziesiętny 6" xfId="215"/>
    <cellStyle name="Excel Built-in Comma" xfId="216"/>
    <cellStyle name="Excel Built-in Hyperlink" xfId="217"/>
    <cellStyle name="Excel Built-in Normal" xfId="218"/>
    <cellStyle name="Excel Built-in Normal 2" xfId="219"/>
    <cellStyle name="Excel_BuiltIn_Currency 1" xfId="220"/>
    <cellStyle name="Heading" xfId="221"/>
    <cellStyle name="Heading 2" xfId="222"/>
    <cellStyle name="Heading1" xfId="223"/>
    <cellStyle name="Heading1 2" xfId="224"/>
    <cellStyle name="Hyperlink" xfId="225"/>
    <cellStyle name="Hiperłącze 2" xfId="226"/>
    <cellStyle name="Hiperłącze 2 2" xfId="227"/>
    <cellStyle name="Hiperłącze 2 3" xfId="228"/>
    <cellStyle name="Hiperłącze 3" xfId="229"/>
    <cellStyle name="Hiperłącze 4" xfId="230"/>
    <cellStyle name="Hiperłącze 5" xfId="231"/>
    <cellStyle name="Hiperłącze 6" xfId="232"/>
    <cellStyle name="Komórka połączona" xfId="233"/>
    <cellStyle name="Komórka połączona 2" xfId="234"/>
    <cellStyle name="Komórka połączona 2 2" xfId="235"/>
    <cellStyle name="Komórka połączona 3" xfId="236"/>
    <cellStyle name="Komórka zaznaczona" xfId="237"/>
    <cellStyle name="Komórka zaznaczona 2" xfId="238"/>
    <cellStyle name="Komórka zaznaczona 2 2" xfId="239"/>
    <cellStyle name="Komórka zaznaczona 2 3" xfId="240"/>
    <cellStyle name="Komórka zaznaczona 2 4" xfId="241"/>
    <cellStyle name="Komórka zaznaczona 3" xfId="242"/>
    <cellStyle name="Komórka zaznaczona 4" xfId="243"/>
    <cellStyle name="Nagłówek 1" xfId="244"/>
    <cellStyle name="Nagłówek 1 2" xfId="245"/>
    <cellStyle name="Nagłówek 1 2 2" xfId="246"/>
    <cellStyle name="Nagłówek 1 2 3" xfId="247"/>
    <cellStyle name="Nagłówek 1 2 4" xfId="248"/>
    <cellStyle name="Nagłówek 1 3" xfId="249"/>
    <cellStyle name="Nagłówek 1 3 2" xfId="250"/>
    <cellStyle name="Nagłówek 1 4" xfId="251"/>
    <cellStyle name="Nagłówek 1 5" xfId="252"/>
    <cellStyle name="Nagłówek 2" xfId="253"/>
    <cellStyle name="Nagłówek 2 2" xfId="254"/>
    <cellStyle name="Nagłówek 2 2 2" xfId="255"/>
    <cellStyle name="Nagłówek 2 2 3" xfId="256"/>
    <cellStyle name="Nagłówek 2 2 4" xfId="257"/>
    <cellStyle name="Nagłówek 2 3" xfId="258"/>
    <cellStyle name="Nagłówek 2 3 2" xfId="259"/>
    <cellStyle name="Nagłówek 2 4" xfId="260"/>
    <cellStyle name="Nagłówek 2 5" xfId="261"/>
    <cellStyle name="Nagłówek 3" xfId="262"/>
    <cellStyle name="Nagłówek 3 2" xfId="263"/>
    <cellStyle name="Nagłówek 3 2 2" xfId="264"/>
    <cellStyle name="Nagłówek 3 2 3" xfId="265"/>
    <cellStyle name="Nagłówek 3 2 4" xfId="266"/>
    <cellStyle name="Nagłówek 3 3" xfId="267"/>
    <cellStyle name="Nagłówek 3 3 2" xfId="268"/>
    <cellStyle name="Nagłówek 3 4" xfId="269"/>
    <cellStyle name="Nagłówek 3 5" xfId="270"/>
    <cellStyle name="Nagłówek 4" xfId="271"/>
    <cellStyle name="Nagłówek 4 2" xfId="272"/>
    <cellStyle name="Nagłówek 4 2 2" xfId="273"/>
    <cellStyle name="Nagłówek 4 3" xfId="274"/>
    <cellStyle name="Neutralne 2" xfId="275"/>
    <cellStyle name="Neutralne 2 2" xfId="276"/>
    <cellStyle name="Neutralne 2 3" xfId="277"/>
    <cellStyle name="Neutralne 2 4" xfId="278"/>
    <cellStyle name="Neutralne 3" xfId="279"/>
    <cellStyle name="Neutralne 4" xfId="280"/>
    <cellStyle name="Neutralny" xfId="281"/>
    <cellStyle name="Normalny 10" xfId="282"/>
    <cellStyle name="Normalny 10 2" xfId="283"/>
    <cellStyle name="Normalny 10 3" xfId="284"/>
    <cellStyle name="Normalny 11" xfId="285"/>
    <cellStyle name="Normalny 12" xfId="286"/>
    <cellStyle name="Normalny 13" xfId="287"/>
    <cellStyle name="Normalny 13 2" xfId="288"/>
    <cellStyle name="Normalny 14" xfId="289"/>
    <cellStyle name="Normalny 15" xfId="290"/>
    <cellStyle name="Normalny 16" xfId="291"/>
    <cellStyle name="Normalny 2" xfId="292"/>
    <cellStyle name="Normalny 2 2" xfId="293"/>
    <cellStyle name="Normalny 2 2 2" xfId="294"/>
    <cellStyle name="Normalny 2 2 2 2" xfId="295"/>
    <cellStyle name="Normalny 2 2 3" xfId="296"/>
    <cellStyle name="Normalny 2 2 3 2" xfId="297"/>
    <cellStyle name="Normalny 2 2 4" xfId="298"/>
    <cellStyle name="Normalny 2 2 5" xfId="299"/>
    <cellStyle name="Normalny 2 2 6" xfId="300"/>
    <cellStyle name="Normalny 2 3" xfId="301"/>
    <cellStyle name="Normalny 2 3 2" xfId="302"/>
    <cellStyle name="Normalny 2 3 3" xfId="303"/>
    <cellStyle name="Normalny 2 3 4" xfId="304"/>
    <cellStyle name="Normalny 2 4" xfId="305"/>
    <cellStyle name="Normalny 2 4 2" xfId="306"/>
    <cellStyle name="Normalny 2 4 3" xfId="307"/>
    <cellStyle name="Normalny 2 5" xfId="308"/>
    <cellStyle name="Normalny 2 6" xfId="309"/>
    <cellStyle name="Normalny 3" xfId="310"/>
    <cellStyle name="Normalny 3 2" xfId="311"/>
    <cellStyle name="Normalny 3 2 2" xfId="312"/>
    <cellStyle name="Normalny 3 2 3" xfId="313"/>
    <cellStyle name="Normalny 3 3" xfId="314"/>
    <cellStyle name="Normalny 3 3 2" xfId="315"/>
    <cellStyle name="Normalny 3 3 3" xfId="316"/>
    <cellStyle name="Normalny 3 4" xfId="317"/>
    <cellStyle name="Normalny 3 4 2" xfId="318"/>
    <cellStyle name="Normalny 3 5" xfId="319"/>
    <cellStyle name="Normalny 3 6" xfId="320"/>
    <cellStyle name="Normalny 4" xfId="321"/>
    <cellStyle name="Normalny 4 2" xfId="322"/>
    <cellStyle name="Normalny 4 2 2" xfId="323"/>
    <cellStyle name="Normalny 4 3" xfId="324"/>
    <cellStyle name="Normalny 4 3 2" xfId="325"/>
    <cellStyle name="Normalny 4 3 3" xfId="326"/>
    <cellStyle name="Normalny 4 4" xfId="327"/>
    <cellStyle name="Normalny 4 5" xfId="328"/>
    <cellStyle name="Normalny 4 6" xfId="329"/>
    <cellStyle name="Normalny 5" xfId="330"/>
    <cellStyle name="Normalny 5 2" xfId="331"/>
    <cellStyle name="Normalny 5 2 2" xfId="332"/>
    <cellStyle name="Normalny 5 3" xfId="333"/>
    <cellStyle name="Normalny 5 4" xfId="334"/>
    <cellStyle name="Normalny 5_UM Brodnica 2017 aktualizacja elektroniki" xfId="335"/>
    <cellStyle name="Normalny 6" xfId="336"/>
    <cellStyle name="Normalny 6 2" xfId="337"/>
    <cellStyle name="Normalny 6 3" xfId="338"/>
    <cellStyle name="Normalny 6 4" xfId="339"/>
    <cellStyle name="Normalny 7" xfId="340"/>
    <cellStyle name="Normalny 7 2" xfId="341"/>
    <cellStyle name="Normalny 8" xfId="342"/>
    <cellStyle name="Normalny 8 2" xfId="343"/>
    <cellStyle name="Normalny 8 3" xfId="344"/>
    <cellStyle name="Normalny 8 4" xfId="345"/>
    <cellStyle name="Normalny 9" xfId="346"/>
    <cellStyle name="Normalny 9 2" xfId="347"/>
    <cellStyle name="Normalny 9 3" xfId="348"/>
    <cellStyle name="Normalny_Zeszyt1" xfId="349"/>
    <cellStyle name="Obliczenia" xfId="350"/>
    <cellStyle name="Obliczenia 2" xfId="351"/>
    <cellStyle name="Obliczenia 2 2" xfId="352"/>
    <cellStyle name="Obliczenia 2 3" xfId="353"/>
    <cellStyle name="Obliczenia 2 4" xfId="354"/>
    <cellStyle name="Obliczenia 3" xfId="355"/>
    <cellStyle name="Obliczenia 4" xfId="356"/>
    <cellStyle name="Followed Hyperlink" xfId="357"/>
    <cellStyle name="Percent" xfId="358"/>
    <cellStyle name="Procentowy 2" xfId="359"/>
    <cellStyle name="Procentowy 2 2" xfId="360"/>
    <cellStyle name="Procentowy 2 3" xfId="361"/>
    <cellStyle name="Procentowy 3" xfId="362"/>
    <cellStyle name="Procentowy 3 2" xfId="363"/>
    <cellStyle name="Procentowy 4" xfId="364"/>
    <cellStyle name="Procentowy 5" xfId="365"/>
    <cellStyle name="Result" xfId="366"/>
    <cellStyle name="Result 2" xfId="367"/>
    <cellStyle name="Result2" xfId="368"/>
    <cellStyle name="Result2 2" xfId="369"/>
    <cellStyle name="S0" xfId="370"/>
    <cellStyle name="S0 2" xfId="371"/>
    <cellStyle name="S0 3" xfId="372"/>
    <cellStyle name="S1" xfId="373"/>
    <cellStyle name="S1 2" xfId="374"/>
    <cellStyle name="S1 3" xfId="375"/>
    <cellStyle name="S10" xfId="376"/>
    <cellStyle name="S10 2" xfId="377"/>
    <cellStyle name="S10 3" xfId="378"/>
    <cellStyle name="S11" xfId="379"/>
    <cellStyle name="S11 2" xfId="380"/>
    <cellStyle name="S11 3" xfId="381"/>
    <cellStyle name="S12" xfId="382"/>
    <cellStyle name="S12 2" xfId="383"/>
    <cellStyle name="S12 3" xfId="384"/>
    <cellStyle name="S2" xfId="385"/>
    <cellStyle name="S2 2" xfId="386"/>
    <cellStyle name="S2 3" xfId="387"/>
    <cellStyle name="S3" xfId="388"/>
    <cellStyle name="S3 2" xfId="389"/>
    <cellStyle name="S3 3" xfId="390"/>
    <cellStyle name="S4" xfId="391"/>
    <cellStyle name="S4 2" xfId="392"/>
    <cellStyle name="S4 3" xfId="393"/>
    <cellStyle name="S5" xfId="394"/>
    <cellStyle name="S5 2" xfId="395"/>
    <cellStyle name="S6" xfId="396"/>
    <cellStyle name="S6 2" xfId="397"/>
    <cellStyle name="S7" xfId="398"/>
    <cellStyle name="S7 2" xfId="399"/>
    <cellStyle name="S8" xfId="400"/>
    <cellStyle name="S8 2" xfId="401"/>
    <cellStyle name="S9" xfId="402"/>
    <cellStyle name="S9 2" xfId="403"/>
    <cellStyle name="S9 3" xfId="404"/>
    <cellStyle name="Suma" xfId="405"/>
    <cellStyle name="Suma 2" xfId="406"/>
    <cellStyle name="Suma 2 2" xfId="407"/>
    <cellStyle name="Suma 3" xfId="408"/>
    <cellStyle name="TableStyleLight1" xfId="409"/>
    <cellStyle name="Tekst objaśnienia" xfId="410"/>
    <cellStyle name="Tekst objaśnienia 2" xfId="411"/>
    <cellStyle name="Tekst objaśnienia 2 2" xfId="412"/>
    <cellStyle name="Tekst objaśnienia 3" xfId="413"/>
    <cellStyle name="Tekst ostrzeżenia" xfId="414"/>
    <cellStyle name="Tekst ostrzeżenia 2" xfId="415"/>
    <cellStyle name="Tekst ostrzeżenia 2 2" xfId="416"/>
    <cellStyle name="Tekst ostrzeżenia 3" xfId="417"/>
    <cellStyle name="Tytuł" xfId="418"/>
    <cellStyle name="Tytuł 2" xfId="419"/>
    <cellStyle name="Tytuł 2 2" xfId="420"/>
    <cellStyle name="Tytuł 3" xfId="421"/>
    <cellStyle name="Uwaga" xfId="422"/>
    <cellStyle name="Uwaga 2" xfId="423"/>
    <cellStyle name="Uwaga 2 2" xfId="424"/>
    <cellStyle name="Uwaga 2 3" xfId="425"/>
    <cellStyle name="Uwaga 2 4" xfId="426"/>
    <cellStyle name="Uwaga 3" xfId="427"/>
    <cellStyle name="Uwaga 4" xfId="428"/>
    <cellStyle name="Currency" xfId="429"/>
    <cellStyle name="Currency [0]" xfId="430"/>
    <cellStyle name="Walutowy 10" xfId="431"/>
    <cellStyle name="Walutowy 11" xfId="432"/>
    <cellStyle name="Walutowy 12" xfId="433"/>
    <cellStyle name="Walutowy 13" xfId="434"/>
    <cellStyle name="Walutowy 14" xfId="435"/>
    <cellStyle name="Walutowy 15" xfId="436"/>
    <cellStyle name="Walutowy 16" xfId="437"/>
    <cellStyle name="Walutowy 2" xfId="438"/>
    <cellStyle name="Walutowy 2 10" xfId="439"/>
    <cellStyle name="Walutowy 2 2" xfId="440"/>
    <cellStyle name="Walutowy 2 2 2" xfId="441"/>
    <cellStyle name="Walutowy 2 2 3" xfId="442"/>
    <cellStyle name="Walutowy 2 2 4" xfId="443"/>
    <cellStyle name="Walutowy 2 2 5" xfId="444"/>
    <cellStyle name="Walutowy 2 2 6" xfId="445"/>
    <cellStyle name="Walutowy 2 3" xfId="446"/>
    <cellStyle name="Walutowy 2 3 2" xfId="447"/>
    <cellStyle name="Walutowy 2 4" xfId="448"/>
    <cellStyle name="Walutowy 2 5" xfId="449"/>
    <cellStyle name="Walutowy 2 6" xfId="450"/>
    <cellStyle name="Walutowy 2 7" xfId="451"/>
    <cellStyle name="Walutowy 2 8" xfId="452"/>
    <cellStyle name="Walutowy 2 9" xfId="453"/>
    <cellStyle name="Walutowy 3" xfId="454"/>
    <cellStyle name="Walutowy 3 2" xfId="455"/>
    <cellStyle name="Walutowy 3 3" xfId="456"/>
    <cellStyle name="Walutowy 3 4" xfId="457"/>
    <cellStyle name="Walutowy 3 5" xfId="458"/>
    <cellStyle name="Walutowy 3 6" xfId="459"/>
    <cellStyle name="Walutowy 3 7" xfId="460"/>
    <cellStyle name="Walutowy 4" xfId="461"/>
    <cellStyle name="Walutowy 4 2" xfId="462"/>
    <cellStyle name="Walutowy 4 3" xfId="463"/>
    <cellStyle name="Walutowy 4 4" xfId="464"/>
    <cellStyle name="Walutowy 5" xfId="465"/>
    <cellStyle name="Walutowy 5 2" xfId="466"/>
    <cellStyle name="Walutowy 5 3" xfId="467"/>
    <cellStyle name="Walutowy 5 4" xfId="468"/>
    <cellStyle name="Walutowy 6" xfId="469"/>
    <cellStyle name="Walutowy 6 2" xfId="470"/>
    <cellStyle name="Walutowy 7" xfId="471"/>
    <cellStyle name="Walutowy 7 2" xfId="472"/>
    <cellStyle name="Walutowy 8" xfId="473"/>
    <cellStyle name="Walutowy 9" xfId="474"/>
    <cellStyle name="Złe 2" xfId="475"/>
    <cellStyle name="Złe 2 2" xfId="476"/>
    <cellStyle name="Złe 2 3" xfId="477"/>
    <cellStyle name="Złe 2 4" xfId="478"/>
    <cellStyle name="Złe 3" xfId="479"/>
    <cellStyle name="Złe 4" xfId="480"/>
    <cellStyle name="Zły" xfId="4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" name="AutoShape 5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" name="AutoShape 7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" name="AutoShape 7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" name="AutoShape 8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" name="AutoShape 8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" name="AutoShape 8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" name="AutoShape 8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" name="AutoShape 8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" name="AutoShape 8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" name="AutoShape 9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" name="AutoShape 9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" name="AutoShape 9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" name="AutoShape 9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" name="AutoShape 9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" name="AutoShape 9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" name="AutoShape 9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" name="AutoShape 9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" name="AutoShape 10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" name="AutoShape 10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" name="AutoShape 10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" name="AutoShape 10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" name="AutoShape 10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" name="AutoShape 10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" name="AutoShape 10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" name="AutoShape 10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" name="AutoShape 10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" name="AutoShape 11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" name="AutoShape 11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" name="AutoShape 15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" name="AutoShape 15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" name="AutoShape 15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" name="AutoShape 16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" name="AutoShape 16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" name="AutoShape 16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" name="AutoShape 16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" name="AutoShape 16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" name="AutoShape 16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" name="AutoShape 16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" name="AutoShape 16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" name="AutoShape 16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" name="AutoShape 16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" name="AutoShape 17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" name="AutoShape 17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" name="AutoShape 17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" name="AutoShape 17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" name="AutoShape 17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" name="AutoShape 17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" name="AutoShape 17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" name="AutoShape 17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" name="AutoShape 17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" name="AutoShape 18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" name="AutoShape 18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" name="AutoShape 18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" name="AutoShape 18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" name="AutoShape 18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" name="AutoShape 18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" name="AutoShape 18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" name="AutoShape 18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" name="AutoShape 18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" name="AutoShape 18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" name="AutoShape 19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" name="AutoShape 19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" name="AutoShape 19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" name="AutoShape 19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" name="AutoShape 19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" name="AutoShape 19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" name="AutoShape 19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" name="AutoShape 19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" name="AutoShape 20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" name="AutoShape 20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0" name="AutoShape 20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1" name="AutoShape 20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2" name="AutoShape 20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3" name="AutoShape 20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4" name="AutoShape 20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5" name="AutoShape 20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6" name="AutoShape 20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7" name="AutoShape 20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8" name="AutoShape 21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9" name="AutoShape 21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0" name="AutoShape 21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1" name="AutoShape 21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2" name="AutoShape 21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3" name="AutoShape 21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4" name="AutoShape 21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5" name="AutoShape 21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6" name="AutoShape 21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7" name="AutoShape 21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8" name="AutoShape 22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99" name="AutoShape 22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0" name="AutoShape 22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1" name="AutoShape 22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2" name="AutoShape 22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3" name="AutoShape 22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4" name="AutoShape 22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5" name="AutoShape 22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6" name="AutoShape 22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7" name="AutoShape 23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8" name="AutoShape 23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09" name="AutoShape 23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0" name="AutoShape 23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1" name="AutoShape 23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2" name="AutoShape 23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3" name="AutoShape 23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4" name="AutoShape 23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5" name="AutoShape 23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6" name="AutoShape 24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7" name="AutoShape 24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8" name="AutoShape 24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19" name="AutoShape 24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0" name="AutoShape 24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1" name="AutoShape 24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2" name="AutoShape 24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3" name="AutoShape 24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4" name="AutoShape 24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5" name="AutoShape 24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6" name="AutoShape 25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7" name="AutoShape 25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8" name="AutoShape 25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29" name="AutoShape 25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0" name="AutoShape 25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1" name="AutoShape 25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2" name="AutoShape 25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3" name="AutoShape 25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4" name="AutoShape 25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5" name="AutoShape 25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6" name="AutoShape 26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7" name="AutoShape 26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8" name="AutoShape 26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39" name="AutoShape 26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0" name="AutoShape 26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1" name="AutoShape 26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2" name="AutoShape 26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3" name="AutoShape 26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4" name="AutoShape 26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5" name="AutoShape 27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6" name="AutoShape 27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7" name="AutoShape 27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8" name="AutoShape 27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49" name="AutoShape 27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0" name="AutoShape 27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1" name="AutoShape 27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2" name="AutoShape 27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3" name="AutoShape 27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4" name="AutoShape 28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5" name="AutoShape 28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6" name="AutoShape 28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7" name="AutoShape 28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8" name="AutoShape 28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59" name="AutoShape 28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0" name="AutoShape 28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1" name="AutoShape 28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2" name="AutoShape 28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3" name="AutoShape 28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4" name="AutoShape 29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5" name="AutoShape 29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6" name="AutoShape 29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7" name="AutoShape 29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8" name="AutoShape 29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69" name="AutoShape 29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0" name="AutoShape 29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1" name="AutoShape 29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2" name="AutoShape 29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3" name="AutoShape 29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4" name="AutoShape 30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5" name="AutoShape 30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6" name="AutoShape 30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7" name="AutoShape 30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8" name="AutoShape 30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79" name="AutoShape 30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0" name="AutoShape 30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1" name="AutoShape 30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2" name="AutoShape 30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3" name="AutoShape 31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4" name="AutoShape 31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5" name="AutoShape 31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6" name="AutoShape 31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7" name="AutoShape 31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8" name="AutoShape 31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89" name="AutoShape 31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0" name="AutoShape 31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1" name="AutoShape 31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2" name="AutoShape 32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3" name="AutoShape 32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4" name="AutoShape 32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5" name="AutoShape 32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6" name="AutoShape 32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7" name="AutoShape 32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8" name="AutoShape 32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199" name="AutoShape 32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0" name="AutoShape 32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1" name="AutoShape 32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2" name="AutoShape 33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3" name="AutoShape 33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4" name="AutoShape 33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5" name="AutoShape 33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6" name="AutoShape 33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7" name="AutoShape 33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8" name="AutoShape 33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09" name="AutoShape 33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0" name="AutoShape 33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1" name="AutoShape 33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2" name="AutoShape 34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3" name="AutoShape 34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4" name="AutoShape 34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5" name="AutoShape 34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6" name="AutoShape 34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7" name="AutoShape 34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8" name="AutoShape 34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19" name="AutoShape 34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0" name="AutoShape 34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1" name="AutoShape 35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2" name="AutoShape 35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3" name="AutoShape 35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4" name="AutoShape 35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5" name="AutoShape 35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6" name="AutoShape 35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7" name="AutoShape 35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8" name="AutoShape 35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29" name="AutoShape 39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0" name="AutoShape 39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1" name="AutoShape 39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2" name="AutoShape 39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3" name="AutoShape 39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4" name="AutoShape 39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5" name="AutoShape 39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6" name="AutoShape 39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7" name="AutoShape 40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8" name="AutoShape 40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39" name="AutoShape 40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0" name="AutoShape 40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1" name="AutoShape 40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2" name="AutoShape 40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3" name="AutoShape 40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4" name="AutoShape 40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5" name="AutoShape 40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6" name="AutoShape 40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7" name="AutoShape 41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8" name="AutoShape 41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49" name="AutoShape 41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0" name="AutoShape 41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1" name="AutoShape 41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2" name="AutoShape 41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3" name="AutoShape 41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4" name="AutoShape 41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5" name="AutoShape 41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6" name="AutoShape 42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7" name="AutoShape 42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8" name="AutoShape 42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59" name="AutoShape 42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0" name="AutoShape 42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1" name="AutoShape 42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2" name="AutoShape 42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3" name="AutoShape 42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4" name="AutoShape 42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5" name="AutoShape 42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6" name="AutoShape 43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7" name="AutoShape 43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8" name="AutoShape 43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69" name="AutoShape 43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0" name="AutoShape 43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1" name="AutoShape 43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2" name="AutoShape 43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3" name="AutoShape 43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4" name="AutoShape 43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5" name="AutoShape 44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6" name="AutoShape 44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7" name="AutoShape 44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8" name="AutoShape 44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79" name="AutoShape 44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0" name="AutoShape 44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1" name="AutoShape 44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2" name="AutoShape 44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3" name="AutoShape 44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4" name="AutoShape 44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5" name="AutoShape 45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6" name="AutoShape 45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7" name="AutoShape 45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8" name="AutoShape 45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89" name="AutoShape 45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0" name="AutoShape 45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1" name="AutoShape 45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2" name="AutoShape 45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3" name="AutoShape 45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4" name="AutoShape 46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5" name="AutoShape 46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6" name="AutoShape 46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7" name="AutoShape 46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8" name="AutoShape 46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299" name="AutoShape 46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0" name="AutoShape 46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1" name="AutoShape 46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2" name="AutoShape 46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3" name="AutoShape 46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4" name="AutoShape 47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5" name="AutoShape 47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6" name="AutoShape 47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7" name="AutoShape 47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8" name="AutoShape 47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09" name="AutoShape 47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0" name="AutoShape 47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1" name="AutoShape 47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2" name="AutoShape 47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3" name="AutoShape 48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4" name="AutoShape 48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5" name="AutoShape 48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6" name="AutoShape 48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7" name="AutoShape 48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8" name="AutoShape 48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19" name="AutoShape 48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0" name="AutoShape 48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1" name="AutoShape 48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2" name="AutoShape 48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3" name="AutoShape 49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4" name="AutoShape 49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5" name="AutoShape 49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6" name="AutoShape 49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7" name="AutoShape 49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8" name="AutoShape 49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29" name="AutoShape 49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0" name="AutoShape 49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1" name="AutoShape 49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2" name="AutoShape 50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3" name="AutoShape 50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4" name="AutoShape 50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5" name="AutoShape 50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6" name="AutoShape 50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7" name="AutoShape 50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8" name="AutoShape 50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39" name="AutoShape 50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0" name="AutoShape 50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1" name="AutoShape 50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2" name="AutoShape 51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3" name="AutoShape 51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4" name="AutoShape 51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5" name="AutoShape 51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6" name="AutoShape 51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7" name="AutoShape 51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8" name="AutoShape 51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49" name="AutoShape 51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0" name="AutoShape 51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1" name="AutoShape 52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2" name="AutoShape 52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3" name="AutoShape 52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4" name="AutoShape 52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5" name="AutoShape 52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6" name="AutoShape 52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7" name="AutoShape 52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8" name="AutoShape 52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59" name="AutoShape 52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0" name="AutoShape 52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1" name="AutoShape 53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2" name="AutoShape 53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3" name="AutoShape 53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4" name="AutoShape 53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5" name="AutoShape 53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6" name="AutoShape 53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7" name="AutoShape 53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8" name="AutoShape 53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69" name="AutoShape 53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0" name="AutoShape 54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1" name="AutoShape 54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2" name="AutoShape 54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3" name="AutoShape 54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4" name="AutoShape 54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5" name="AutoShape 54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6" name="AutoShape 54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7" name="AutoShape 54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8" name="AutoShape 54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79" name="AutoShape 54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0" name="AutoShape 55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1" name="AutoShape 55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2" name="AutoShape 55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3" name="AutoShape 55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4" name="AutoShape 55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5" name="AutoShape 55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6" name="AutoShape 55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7" name="AutoShape 55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8" name="AutoShape 55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89" name="AutoShape 56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0" name="AutoShape 56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1" name="AutoShape 56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2" name="AutoShape 56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3" name="AutoShape 56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4" name="AutoShape 56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5" name="AutoShape 56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6" name="AutoShape 56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7" name="AutoShape 56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8" name="AutoShape 56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399" name="AutoShape 57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0" name="AutoShape 57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1" name="AutoShape 57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2" name="AutoShape 57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3" name="AutoShape 57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4" name="AutoShape 57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5" name="AutoShape 57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6" name="AutoShape 57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7" name="AutoShape 57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8" name="AutoShape 58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09" name="AutoShape 58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0" name="AutoShape 58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1" name="AutoShape 58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2" name="AutoShape 58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3" name="AutoShape 58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4" name="AutoShape 58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5" name="AutoShape 58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6" name="AutoShape 58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7" name="AutoShape 58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8" name="AutoShape 59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19" name="AutoShape 59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0" name="AutoShape 59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1" name="AutoShape 59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2" name="AutoShape 59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3" name="AutoShape 59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4" name="AutoShape 59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5" name="AutoShape 59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6" name="AutoShape 59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7" name="AutoShape 60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8" name="AutoShape 60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29" name="AutoShape 60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0" name="AutoShape 60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1" name="AutoShape 60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2" name="AutoShape 60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3" name="AutoShape 60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4" name="AutoShape 60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5" name="AutoShape 60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6" name="AutoShape 60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7" name="AutoShape 61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8" name="AutoShape 61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39" name="AutoShape 61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0" name="AutoShape 61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1" name="AutoShape 61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2" name="AutoShape 61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3" name="AutoShape 61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4" name="AutoShape 61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5" name="AutoShape 61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6" name="AutoShape 61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7" name="AutoShape 62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8" name="AutoShape 62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49" name="AutoShape 62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0" name="AutoShape 62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1" name="AutoShape 62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2" name="AutoShape 62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3" name="AutoShape 62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4" name="AutoShape 62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5" name="AutoShape 62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6" name="AutoShape 62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7" name="AutoShape 63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8" name="AutoShape 63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59" name="AutoShape 63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0" name="AutoShape 63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1" name="AutoShape 63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2" name="AutoShape 63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3" name="AutoShape 63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4" name="AutoShape 63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5" name="AutoShape 63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6" name="AutoShape 63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7" name="AutoShape 64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8" name="AutoShape 64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69" name="AutoShape 64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0" name="AutoShape 64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1" name="AutoShape 64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2" name="AutoShape 64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3" name="AutoShape 64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4" name="AutoShape 64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5" name="AutoShape 64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6" name="AutoShape 64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7" name="AutoShape 65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8" name="AutoShape 65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79" name="AutoShape 65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0" name="AutoShape 65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1" name="AutoShape 65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2" name="AutoShape 65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3" name="AutoShape 65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4" name="AutoShape 66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5" name="AutoShape 66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6" name="AutoShape 66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7" name="AutoShape 66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8" name="AutoShape 66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89" name="AutoShape 66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0" name="AutoShape 66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1" name="AutoShape 66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2" name="AutoShape 66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3" name="AutoShape 66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4" name="AutoShape 67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5" name="AutoShape 67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6" name="AutoShape 67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7" name="AutoShape 67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8" name="AutoShape 67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499" name="AutoShape 67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0" name="AutoShape 67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1" name="AutoShape 67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2" name="AutoShape 67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3" name="AutoShape 67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4" name="AutoShape 68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5" name="AutoShape 68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6" name="AutoShape 68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7" name="AutoShape 68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8" name="AutoShape 68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09" name="AutoShape 68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0" name="AutoShape 68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1" name="AutoShape 68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2" name="AutoShape 68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3" name="AutoShape 69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4" name="AutoShape 69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5" name="AutoShape 69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6" name="AutoShape 69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7" name="AutoShape 69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8" name="AutoShape 69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19" name="AutoShape 69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0" name="AutoShape 69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1" name="AutoShape 69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2" name="AutoShape 69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3" name="AutoShape 70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4" name="AutoShape 70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5" name="AutoShape 70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6" name="AutoShape 70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7" name="AutoShape 70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8" name="AutoShape 70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29" name="AutoShape 70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0" name="AutoShape 70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1" name="AutoShape 70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2" name="AutoShape 70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3" name="AutoShape 71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4" name="AutoShape 71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5" name="AutoShape 71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6" name="AutoShape 71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7" name="AutoShape 71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8" name="AutoShape 71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39" name="AutoShape 71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0" name="AutoShape 71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1" name="AutoShape 71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2" name="AutoShape 71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3" name="AutoShape 72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4" name="AutoShape 72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5" name="AutoShape 72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6" name="AutoShape 72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7" name="AutoShape 72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8" name="AutoShape 72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49" name="AutoShape 72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0" name="AutoShape 72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1" name="AutoShape 72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2" name="AutoShape 72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3" name="AutoShape 73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4" name="AutoShape 73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5" name="AutoShape 73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6" name="AutoShape 73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7" name="AutoShape 73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8" name="AutoShape 73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59" name="AutoShape 73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0" name="AutoShape 73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1" name="AutoShape 73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2" name="AutoShape 73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3" name="AutoShape 74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4" name="AutoShape 74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5" name="AutoShape 74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6" name="AutoShape 74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7" name="AutoShape 74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8" name="AutoShape 74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69" name="AutoShape 74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0" name="AutoShape 74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1" name="AutoShape 74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2" name="AutoShape 74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3" name="AutoShape 75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4" name="AutoShape 75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5" name="AutoShape 75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6" name="AutoShape 75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7" name="AutoShape 75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8" name="AutoShape 75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79" name="AutoShape 75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0" name="AutoShape 75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1" name="AutoShape 75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2" name="AutoShape 75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3" name="AutoShape 76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4" name="AutoShape 76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5" name="AutoShape 76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6" name="AutoShape 76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7" name="AutoShape 76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8" name="AutoShape 76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89" name="AutoShape 76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0" name="AutoShape 76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1" name="AutoShape 76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2" name="AutoShape 76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3" name="AutoShape 77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4" name="AutoShape 77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5" name="AutoShape 77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6" name="AutoShape 77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7" name="AutoShape 77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8" name="AutoShape 77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599" name="AutoShape 77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0" name="AutoShape 77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1" name="AutoShape 77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2" name="AutoShape 77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3" name="AutoShape 78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4" name="AutoShape 78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5" name="AutoShape 78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6" name="AutoShape 78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7" name="AutoShape 78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8" name="AutoShape 78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09" name="AutoShape 78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0" name="AutoShape 78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1" name="AutoShape 78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2" name="AutoShape 78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3" name="AutoShape 79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4" name="AutoShape 79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5" name="AutoShape 79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6" name="AutoShape 79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7" name="AutoShape 79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8" name="AutoShape 79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19" name="AutoShape 79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0" name="AutoShape 79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1" name="AutoShape 80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2" name="AutoShape 80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3" name="AutoShape 80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4" name="AutoShape 80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5" name="AutoShape 80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6" name="AutoShape 81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7" name="AutoShape 81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8" name="AutoShape 81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29" name="AutoShape 81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0" name="AutoShape 81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1" name="AutoShape 81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2" name="AutoShape 81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3" name="AutoShape 81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4" name="AutoShape 81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5" name="AutoShape 81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6" name="AutoShape 82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7" name="AutoShape 82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8" name="AutoShape 82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39" name="AutoShape 82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0" name="AutoShape 82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1" name="AutoShape 82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2" name="AutoShape 82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3" name="AutoShape 82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4" name="AutoShape 82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5" name="AutoShape 82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6" name="AutoShape 83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7" name="AutoShape 83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8" name="AutoShape 83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49" name="AutoShape 83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0" name="AutoShape 83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1" name="AutoShape 83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2" name="AutoShape 83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3" name="AutoShape 83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4" name="AutoShape 83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5" name="AutoShape 83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6" name="AutoShape 84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7" name="AutoShape 84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8" name="AutoShape 84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59" name="AutoShape 84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0" name="AutoShape 84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1" name="AutoShape 84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2" name="AutoShape 84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3" name="AutoShape 84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4" name="AutoShape 84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5" name="AutoShape 84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6" name="AutoShape 85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7" name="AutoShape 85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8" name="AutoShape 85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69" name="AutoShape 85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0" name="AutoShape 85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1" name="AutoShape 85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2" name="AutoShape 85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3" name="AutoShape 85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4" name="AutoShape 85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5" name="AutoShape 85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6" name="AutoShape 86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7" name="AutoShape 86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8" name="AutoShape 86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79" name="AutoShape 86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0" name="AutoShape 86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1" name="AutoShape 86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2" name="AutoShape 86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3" name="AutoShape 86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4" name="AutoShape 86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5" name="AutoShape 86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6" name="AutoShape 87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7" name="AutoShape 87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8" name="AutoShape 87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89" name="AutoShape 87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0" name="AutoShape 87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1" name="AutoShape 87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2" name="AutoShape 87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3" name="AutoShape 87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4" name="AutoShape 87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5" name="AutoShape 87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6" name="AutoShape 88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7" name="AutoShape 88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8" name="AutoShape 88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699" name="AutoShape 88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0" name="AutoShape 88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1" name="AutoShape 88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2" name="AutoShape 88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3" name="AutoShape 88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4" name="AutoShape 88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5" name="AutoShape 88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6" name="AutoShape 89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7" name="AutoShape 89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8" name="AutoShape 89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09" name="AutoShape 89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0" name="AutoShape 89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1" name="AutoShape 89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2" name="AutoShape 89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3" name="AutoShape 89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4" name="AutoShape 89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5" name="AutoShape 89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6" name="AutoShape 90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7" name="AutoShape 90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8" name="AutoShape 90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19" name="AutoShape 90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0" name="AutoShape 90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1" name="AutoShape 90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2" name="AutoShape 90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3" name="AutoShape 90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4" name="AutoShape 90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5" name="AutoShape 90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6" name="AutoShape 91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7" name="AutoShape 91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8" name="AutoShape 91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29" name="AutoShape 91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0" name="AutoShape 91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1" name="AutoShape 91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2" name="AutoShape 91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3" name="AutoShape 91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4" name="AutoShape 91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5" name="AutoShape 91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6" name="AutoShape 92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7" name="AutoShape 92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8" name="AutoShape 92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39" name="AutoShape 92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0" name="AutoShape 92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1" name="AutoShape 92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2" name="AutoShape 92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3" name="AutoShape 92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4" name="AutoShape 92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5" name="AutoShape 92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6" name="AutoShape 93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7" name="AutoShape 93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8" name="AutoShape 93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49" name="AutoShape 93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0" name="AutoShape 93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1" name="AutoShape 93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2" name="AutoShape 93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3" name="AutoShape 93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4" name="AutoShape 93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5" name="AutoShape 93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6" name="AutoShape 94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7" name="AutoShape 94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8" name="AutoShape 94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59" name="AutoShape 94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0" name="AutoShape 94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1" name="AutoShape 94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2" name="AutoShape 94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3" name="AutoShape 94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4" name="AutoShape 94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5" name="AutoShape 94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6" name="AutoShape 95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7" name="AutoShape 95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8" name="AutoShape 95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69" name="AutoShape 95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0" name="AutoShape 95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1" name="AutoShape 95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2" name="AutoShape 95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3" name="AutoShape 95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4" name="AutoShape 95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5" name="AutoShape 95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6" name="AutoShape 96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7" name="AutoShape 96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8" name="AutoShape 96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79" name="AutoShape 96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0" name="AutoShape 96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1" name="AutoShape 96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2" name="AutoShape 96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3" name="AutoShape 96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4" name="AutoShape 96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5" name="AutoShape 96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6" name="AutoShape 97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7" name="AutoShape 97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8" name="AutoShape 97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89" name="AutoShape 97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0" name="AutoShape 117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1" name="AutoShape 117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2" name="AutoShape 118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3" name="AutoShape 1765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7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4" name="AutoShape 176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1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5" name="AutoShape 1768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6" name="AutoShape 1769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7" name="AutoShape 177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5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8" name="AutoShape 177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799" name="AutoShape 1772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00" name="AutoShape 177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01" name="AutoShape 177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>
            <a:gd name="adj1" fmla="val -2147483648"/>
            <a:gd name="adj2" fmla="val -1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02" name="AutoShape 1776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03" name="AutoShape 1777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04" name="AutoShape 1780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05" name="AutoShape 1781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06" name="AutoShape 1803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2</xdr:col>
      <xdr:colOff>0</xdr:colOff>
      <xdr:row>300</xdr:row>
      <xdr:rowOff>0</xdr:rowOff>
    </xdr:to>
    <xdr:sp>
      <xdr:nvSpPr>
        <xdr:cNvPr id="807" name="AutoShape 1804"/>
        <xdr:cNvSpPr>
          <a:spLocks/>
        </xdr:cNvSpPr>
      </xdr:nvSpPr>
      <xdr:spPr>
        <a:xfrm>
          <a:off x="2343150" y="105441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6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33475" y="2781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647700</xdr:colOff>
      <xdr:row>15</xdr:row>
      <xdr:rowOff>476250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6764000" y="646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935</xdr:row>
      <xdr:rowOff>85725</xdr:rowOff>
    </xdr:from>
    <xdr:ext cx="171450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762000" y="178669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3"/>
  <sheetViews>
    <sheetView tabSelected="1" view="pageBreakPreview" zoomScale="60" zoomScalePageLayoutView="60" workbookViewId="0" topLeftCell="A1">
      <selection activeCell="J17" sqref="J17"/>
    </sheetView>
  </sheetViews>
  <sheetFormatPr defaultColWidth="9.140625" defaultRowHeight="15"/>
  <cols>
    <col min="1" max="1" width="4.00390625" style="41" customWidth="1"/>
    <col min="2" max="2" width="31.140625" style="2" customWidth="1"/>
    <col min="3" max="3" width="19.8515625" style="17" customWidth="1"/>
    <col min="4" max="4" width="17.8515625" style="17" customWidth="1"/>
    <col min="5" max="5" width="66.57421875" style="2" bestFit="1" customWidth="1"/>
    <col min="6" max="6" width="26.421875" style="2" customWidth="1"/>
    <col min="7" max="7" width="18.421875" style="2" customWidth="1"/>
    <col min="8" max="8" width="20.140625" style="2" customWidth="1"/>
    <col min="9" max="9" width="19.140625" style="2" customWidth="1"/>
    <col min="10" max="10" width="15.57421875" style="2" customWidth="1"/>
    <col min="11" max="11" width="12.140625" style="2" customWidth="1"/>
    <col min="12" max="12" width="10.28125" style="2" customWidth="1"/>
    <col min="13" max="13" width="14.8515625" style="2" customWidth="1"/>
    <col min="14" max="14" width="13.00390625" style="2" customWidth="1"/>
    <col min="15" max="18" width="31.8515625" style="2" customWidth="1"/>
    <col min="19" max="19" width="0.42578125" style="2" customWidth="1"/>
    <col min="20" max="20" width="9.140625" style="2" hidden="1" customWidth="1"/>
    <col min="21" max="16384" width="9.140625" style="2" customWidth="1"/>
  </cols>
  <sheetData>
    <row r="1" ht="24.75" customHeight="1" thickBot="1">
      <c r="B1" s="173" t="s">
        <v>605</v>
      </c>
    </row>
    <row r="2" spans="1:18" ht="15.75" customHeight="1">
      <c r="A2" s="1342" t="s">
        <v>326</v>
      </c>
      <c r="B2" s="1358" t="s">
        <v>327</v>
      </c>
      <c r="C2" s="1337" t="s">
        <v>295</v>
      </c>
      <c r="D2" s="1344" t="s">
        <v>1845</v>
      </c>
      <c r="E2" s="1358" t="s">
        <v>328</v>
      </c>
      <c r="F2" s="1358" t="s">
        <v>329</v>
      </c>
      <c r="G2" s="1358" t="s">
        <v>483</v>
      </c>
      <c r="H2" s="1358" t="s">
        <v>1404</v>
      </c>
      <c r="I2" s="1358"/>
      <c r="J2" s="1358"/>
      <c r="K2" s="1358" t="s">
        <v>487</v>
      </c>
      <c r="L2" s="1358" t="s">
        <v>302</v>
      </c>
      <c r="M2" s="1360" t="s">
        <v>270</v>
      </c>
      <c r="N2" s="20"/>
      <c r="O2" s="20"/>
      <c r="P2" s="20"/>
      <c r="Q2" s="20"/>
      <c r="R2" s="20"/>
    </row>
    <row r="3" spans="1:18" ht="45" customHeight="1" thickBot="1">
      <c r="A3" s="1343"/>
      <c r="B3" s="1359"/>
      <c r="C3" s="1336"/>
      <c r="D3" s="1345"/>
      <c r="E3" s="1359"/>
      <c r="F3" s="1359"/>
      <c r="G3" s="1359"/>
      <c r="H3" s="164" t="s">
        <v>484</v>
      </c>
      <c r="I3" s="164" t="s">
        <v>485</v>
      </c>
      <c r="J3" s="164" t="s">
        <v>486</v>
      </c>
      <c r="K3" s="1359"/>
      <c r="L3" s="1359"/>
      <c r="M3" s="1361"/>
      <c r="N3" s="20"/>
      <c r="O3" s="20"/>
      <c r="P3" s="20"/>
      <c r="Q3" s="20"/>
      <c r="R3" s="20"/>
    </row>
    <row r="4" spans="1:18" ht="60">
      <c r="A4" s="673">
        <v>1</v>
      </c>
      <c r="B4" s="674" t="s">
        <v>1846</v>
      </c>
      <c r="C4" s="675">
        <v>1195294.34</v>
      </c>
      <c r="D4" s="682"/>
      <c r="E4" s="170" t="s">
        <v>293</v>
      </c>
      <c r="F4" s="171" t="s">
        <v>238</v>
      </c>
      <c r="G4" s="76" t="s">
        <v>1847</v>
      </c>
      <c r="H4" s="76" t="s">
        <v>216</v>
      </c>
      <c r="I4" s="76" t="s">
        <v>495</v>
      </c>
      <c r="J4" s="76" t="s">
        <v>496</v>
      </c>
      <c r="K4" s="76">
        <v>1</v>
      </c>
      <c r="L4" s="76" t="s">
        <v>236</v>
      </c>
      <c r="M4" s="76" t="s">
        <v>840</v>
      </c>
      <c r="N4" s="42"/>
      <c r="O4" s="42"/>
      <c r="P4" s="42"/>
      <c r="Q4" s="42"/>
      <c r="R4" s="42"/>
    </row>
    <row r="5" spans="1:18" ht="135">
      <c r="A5" s="166">
        <v>2</v>
      </c>
      <c r="B5" s="167" t="s">
        <v>330</v>
      </c>
      <c r="C5" s="538">
        <v>5533714.45</v>
      </c>
      <c r="D5" s="539"/>
      <c r="E5" s="145" t="s">
        <v>331</v>
      </c>
      <c r="F5" s="172" t="s">
        <v>325</v>
      </c>
      <c r="G5" s="7" t="s">
        <v>233</v>
      </c>
      <c r="H5" s="7" t="s">
        <v>216</v>
      </c>
      <c r="I5" s="7" t="s">
        <v>495</v>
      </c>
      <c r="J5" s="7" t="s">
        <v>234</v>
      </c>
      <c r="K5" s="7">
        <v>3</v>
      </c>
      <c r="L5" s="7" t="s">
        <v>237</v>
      </c>
      <c r="M5" s="7" t="s">
        <v>840</v>
      </c>
      <c r="N5" s="42"/>
      <c r="O5" s="42"/>
      <c r="P5" s="42"/>
      <c r="Q5" s="42"/>
      <c r="R5" s="42"/>
    </row>
    <row r="6" spans="1:18" ht="34.5" customHeight="1">
      <c r="A6" s="165">
        <v>3</v>
      </c>
      <c r="B6" s="167" t="s">
        <v>10</v>
      </c>
      <c r="C6" s="539"/>
      <c r="D6" s="538">
        <v>200000</v>
      </c>
      <c r="E6" s="153" t="s">
        <v>0</v>
      </c>
      <c r="F6" s="172" t="s">
        <v>6</v>
      </c>
      <c r="G6" s="7">
        <v>1984</v>
      </c>
      <c r="H6" s="7" t="s">
        <v>235</v>
      </c>
      <c r="I6" s="7" t="s">
        <v>235</v>
      </c>
      <c r="J6" s="7" t="s">
        <v>499</v>
      </c>
      <c r="K6" s="7">
        <v>2</v>
      </c>
      <c r="L6" s="7" t="s">
        <v>236</v>
      </c>
      <c r="M6" s="7" t="s">
        <v>840</v>
      </c>
      <c r="N6" s="42"/>
      <c r="O6" s="42"/>
      <c r="P6" s="42"/>
      <c r="Q6" s="42"/>
      <c r="R6" s="42"/>
    </row>
    <row r="7" spans="1:18" ht="34.5" customHeight="1">
      <c r="A7" s="166">
        <v>4</v>
      </c>
      <c r="B7" s="167" t="s">
        <v>1</v>
      </c>
      <c r="C7" s="538">
        <v>100412</v>
      </c>
      <c r="D7" s="539"/>
      <c r="E7" s="153"/>
      <c r="F7" s="172" t="s">
        <v>572</v>
      </c>
      <c r="G7" s="7">
        <v>1974</v>
      </c>
      <c r="H7" s="7" t="s">
        <v>235</v>
      </c>
      <c r="I7" s="7" t="s">
        <v>235</v>
      </c>
      <c r="J7" s="7" t="s">
        <v>496</v>
      </c>
      <c r="K7" s="7">
        <v>1</v>
      </c>
      <c r="L7" s="7" t="s">
        <v>236</v>
      </c>
      <c r="M7" s="7" t="s">
        <v>840</v>
      </c>
      <c r="N7" s="42"/>
      <c r="O7" s="42"/>
      <c r="P7" s="42"/>
      <c r="Q7" s="42"/>
      <c r="R7" s="42"/>
    </row>
    <row r="8" spans="1:18" ht="34.5" customHeight="1">
      <c r="A8" s="165">
        <v>5</v>
      </c>
      <c r="B8" s="167" t="s">
        <v>2</v>
      </c>
      <c r="C8" s="538">
        <v>1338664.1</v>
      </c>
      <c r="D8" s="539"/>
      <c r="E8" s="153"/>
      <c r="F8" s="172" t="s">
        <v>1848</v>
      </c>
      <c r="G8" s="7">
        <v>2007</v>
      </c>
      <c r="H8" s="7" t="s">
        <v>216</v>
      </c>
      <c r="I8" s="7" t="s">
        <v>495</v>
      </c>
      <c r="J8" s="7" t="s">
        <v>496</v>
      </c>
      <c r="K8" s="7">
        <v>1</v>
      </c>
      <c r="L8" s="7" t="s">
        <v>236</v>
      </c>
      <c r="M8" s="7" t="s">
        <v>840</v>
      </c>
      <c r="N8" s="42"/>
      <c r="O8" s="42"/>
      <c r="P8" s="42"/>
      <c r="Q8" s="42"/>
      <c r="R8" s="42"/>
    </row>
    <row r="9" spans="1:18" ht="34.5" customHeight="1">
      <c r="A9" s="166">
        <v>6</v>
      </c>
      <c r="B9" s="167" t="s">
        <v>3</v>
      </c>
      <c r="C9" s="539"/>
      <c r="D9" s="538">
        <v>72500</v>
      </c>
      <c r="E9" s="153"/>
      <c r="F9" s="172" t="s">
        <v>7</v>
      </c>
      <c r="G9" s="7">
        <v>1970</v>
      </c>
      <c r="H9" s="7" t="s">
        <v>216</v>
      </c>
      <c r="I9" s="7" t="s">
        <v>495</v>
      </c>
      <c r="J9" s="7" t="s">
        <v>496</v>
      </c>
      <c r="K9" s="7">
        <v>1</v>
      </c>
      <c r="L9" s="7" t="s">
        <v>236</v>
      </c>
      <c r="M9" s="7" t="s">
        <v>840</v>
      </c>
      <c r="N9" s="42"/>
      <c r="O9" s="42"/>
      <c r="P9" s="42"/>
      <c r="Q9" s="42"/>
      <c r="R9" s="42"/>
    </row>
    <row r="10" spans="1:18" ht="34.5" customHeight="1">
      <c r="A10" s="165">
        <v>7</v>
      </c>
      <c r="B10" s="167" t="s">
        <v>4</v>
      </c>
      <c r="C10" s="538">
        <v>295951.86</v>
      </c>
      <c r="D10" s="539"/>
      <c r="E10" s="153"/>
      <c r="F10" s="172" t="s">
        <v>271</v>
      </c>
      <c r="G10" s="7">
        <v>1979</v>
      </c>
      <c r="H10" s="7" t="s">
        <v>216</v>
      </c>
      <c r="I10" s="7" t="s">
        <v>495</v>
      </c>
      <c r="J10" s="7" t="s">
        <v>496</v>
      </c>
      <c r="K10" s="7">
        <v>1</v>
      </c>
      <c r="L10" s="7" t="s">
        <v>236</v>
      </c>
      <c r="M10" s="7" t="s">
        <v>840</v>
      </c>
      <c r="N10" s="42"/>
      <c r="O10" s="42"/>
      <c r="P10" s="42"/>
      <c r="Q10" s="42"/>
      <c r="R10" s="42"/>
    </row>
    <row r="11" spans="1:18" ht="30" customHeight="1">
      <c r="A11" s="166">
        <v>8</v>
      </c>
      <c r="B11" s="167" t="s">
        <v>5</v>
      </c>
      <c r="C11" s="538">
        <v>36000</v>
      </c>
      <c r="D11" s="539"/>
      <c r="E11" s="153"/>
      <c r="F11" s="172" t="s">
        <v>8</v>
      </c>
      <c r="G11" s="7">
        <v>1905</v>
      </c>
      <c r="H11" s="7" t="s">
        <v>216</v>
      </c>
      <c r="I11" s="7" t="s">
        <v>495</v>
      </c>
      <c r="J11" s="7" t="s">
        <v>574</v>
      </c>
      <c r="K11" s="7">
        <v>1</v>
      </c>
      <c r="L11" s="7" t="s">
        <v>236</v>
      </c>
      <c r="M11" s="7" t="s">
        <v>840</v>
      </c>
      <c r="N11" s="42"/>
      <c r="O11" s="42"/>
      <c r="P11" s="42"/>
      <c r="Q11" s="42"/>
      <c r="R11" s="42"/>
    </row>
    <row r="12" spans="1:18" s="54" customFormat="1" ht="34.5" customHeight="1" thickBot="1">
      <c r="A12" s="165">
        <v>9</v>
      </c>
      <c r="B12" s="167" t="s">
        <v>1849</v>
      </c>
      <c r="C12" s="168">
        <v>25000</v>
      </c>
      <c r="D12" s="683"/>
      <c r="E12" s="153"/>
      <c r="F12" s="172" t="s">
        <v>9</v>
      </c>
      <c r="G12" s="7">
        <v>1974</v>
      </c>
      <c r="H12" s="7" t="s">
        <v>216</v>
      </c>
      <c r="I12" s="7" t="s">
        <v>495</v>
      </c>
      <c r="J12" s="7" t="s">
        <v>496</v>
      </c>
      <c r="K12" s="7">
        <v>1</v>
      </c>
      <c r="L12" s="7" t="s">
        <v>236</v>
      </c>
      <c r="M12" s="7" t="s">
        <v>840</v>
      </c>
      <c r="N12" s="53"/>
      <c r="O12" s="53"/>
      <c r="P12" s="53"/>
      <c r="Q12" s="53"/>
      <c r="R12" s="53"/>
    </row>
    <row r="13" spans="1:18" ht="34.5" customHeight="1" thickBot="1">
      <c r="A13" s="1353" t="s">
        <v>263</v>
      </c>
      <c r="B13" s="1354"/>
      <c r="C13" s="174">
        <f>SUM(C2:C12)</f>
        <v>8525036.75</v>
      </c>
      <c r="D13" s="537">
        <f>SUM(D4:D12)</f>
        <v>272500</v>
      </c>
      <c r="E13" s="108"/>
      <c r="F13" s="109"/>
      <c r="G13" s="110"/>
      <c r="H13" s="110"/>
      <c r="I13" s="110"/>
      <c r="J13" s="110"/>
      <c r="K13" s="110"/>
      <c r="L13" s="110"/>
      <c r="M13" s="114"/>
      <c r="N13" s="42"/>
      <c r="O13" s="42"/>
      <c r="P13" s="42"/>
      <c r="Q13" s="42"/>
      <c r="R13" s="42"/>
    </row>
    <row r="14" spans="1:18" ht="19.5" customHeight="1" thickBot="1">
      <c r="A14" s="175"/>
      <c r="B14" s="175"/>
      <c r="C14" s="1346">
        <f>SUM(C13:D13)</f>
        <v>8797536.75</v>
      </c>
      <c r="D14" s="1347"/>
      <c r="E14" s="176"/>
      <c r="F14" s="177"/>
      <c r="G14" s="178"/>
      <c r="H14" s="178"/>
      <c r="I14" s="178"/>
      <c r="J14" s="178"/>
      <c r="K14" s="178"/>
      <c r="L14" s="178"/>
      <c r="M14" s="179"/>
      <c r="N14" s="42"/>
      <c r="O14" s="42"/>
      <c r="P14" s="42"/>
      <c r="Q14" s="42"/>
      <c r="R14" s="42"/>
    </row>
    <row r="15" spans="1:18" ht="19.5" customHeight="1">
      <c r="A15" s="175"/>
      <c r="B15" s="175"/>
      <c r="C15" s="180"/>
      <c r="D15" s="180"/>
      <c r="E15" s="176"/>
      <c r="F15" s="177"/>
      <c r="G15" s="178"/>
      <c r="H15" s="178"/>
      <c r="I15" s="178"/>
      <c r="J15" s="178"/>
      <c r="K15" s="178"/>
      <c r="L15" s="178"/>
      <c r="M15" s="179"/>
      <c r="N15" s="42"/>
      <c r="O15" s="42"/>
      <c r="P15" s="42"/>
      <c r="Q15" s="42"/>
      <c r="R15" s="42"/>
    </row>
    <row r="16" spans="1:18" ht="24" customHeight="1">
      <c r="A16" s="628">
        <v>1</v>
      </c>
      <c r="B16" s="554" t="s">
        <v>239</v>
      </c>
      <c r="C16" s="220">
        <v>53639.92</v>
      </c>
      <c r="D16" s="163"/>
      <c r="E16" s="7" t="s">
        <v>240</v>
      </c>
      <c r="F16" s="181" t="s">
        <v>241</v>
      </c>
      <c r="G16" s="181">
        <v>1924</v>
      </c>
      <c r="H16" s="181" t="s">
        <v>244</v>
      </c>
      <c r="I16" s="181" t="s">
        <v>245</v>
      </c>
      <c r="J16" s="181" t="s">
        <v>496</v>
      </c>
      <c r="K16" s="181">
        <v>2</v>
      </c>
      <c r="L16" s="181" t="s">
        <v>236</v>
      </c>
      <c r="M16" s="43" t="s">
        <v>237</v>
      </c>
      <c r="N16" s="42"/>
      <c r="O16" s="42"/>
      <c r="P16" s="42"/>
      <c r="Q16" s="42"/>
      <c r="R16" s="42"/>
    </row>
    <row r="17" spans="1:18" ht="24" customHeight="1">
      <c r="A17" s="166">
        <v>2</v>
      </c>
      <c r="B17" s="181" t="s">
        <v>239</v>
      </c>
      <c r="C17" s="163">
        <v>32194.29</v>
      </c>
      <c r="D17" s="163"/>
      <c r="E17" s="7" t="s">
        <v>240</v>
      </c>
      <c r="F17" s="181" t="s">
        <v>332</v>
      </c>
      <c r="G17" s="181">
        <v>1898</v>
      </c>
      <c r="H17" s="181" t="s">
        <v>244</v>
      </c>
      <c r="I17" s="181" t="s">
        <v>245</v>
      </c>
      <c r="J17" s="181" t="s">
        <v>496</v>
      </c>
      <c r="K17" s="181">
        <v>2</v>
      </c>
      <c r="L17" s="181" t="s">
        <v>236</v>
      </c>
      <c r="M17" s="43" t="s">
        <v>237</v>
      </c>
      <c r="N17" s="42"/>
      <c r="O17" s="42"/>
      <c r="P17" s="42"/>
      <c r="Q17" s="42"/>
      <c r="R17" s="42"/>
    </row>
    <row r="18" spans="1:18" ht="24" customHeight="1">
      <c r="A18" s="166">
        <v>3</v>
      </c>
      <c r="B18" s="182" t="s">
        <v>239</v>
      </c>
      <c r="C18" s="163">
        <v>52902.49</v>
      </c>
      <c r="D18" s="163"/>
      <c r="E18" s="7" t="s">
        <v>240</v>
      </c>
      <c r="F18" s="181" t="s">
        <v>333</v>
      </c>
      <c r="G18" s="181">
        <v>1961</v>
      </c>
      <c r="H18" s="181" t="s">
        <v>244</v>
      </c>
      <c r="I18" s="181" t="s">
        <v>245</v>
      </c>
      <c r="J18" s="181" t="s">
        <v>496</v>
      </c>
      <c r="K18" s="181">
        <v>2</v>
      </c>
      <c r="L18" s="181" t="s">
        <v>236</v>
      </c>
      <c r="M18" s="43" t="s">
        <v>237</v>
      </c>
      <c r="N18" s="42"/>
      <c r="O18" s="42"/>
      <c r="P18" s="42"/>
      <c r="Q18" s="42"/>
      <c r="R18" s="42"/>
    </row>
    <row r="19" spans="1:18" ht="24" customHeight="1">
      <c r="A19" s="166">
        <v>4</v>
      </c>
      <c r="B19" s="182" t="s">
        <v>239</v>
      </c>
      <c r="C19" s="163">
        <v>82594.98</v>
      </c>
      <c r="D19" s="163"/>
      <c r="E19" s="7" t="s">
        <v>240</v>
      </c>
      <c r="F19" s="181" t="s">
        <v>242</v>
      </c>
      <c r="G19" s="181">
        <v>1883</v>
      </c>
      <c r="H19" s="181" t="s">
        <v>244</v>
      </c>
      <c r="I19" s="181" t="s">
        <v>245</v>
      </c>
      <c r="J19" s="181" t="s">
        <v>496</v>
      </c>
      <c r="K19" s="181">
        <v>2</v>
      </c>
      <c r="L19" s="181" t="s">
        <v>236</v>
      </c>
      <c r="M19" s="43" t="s">
        <v>237</v>
      </c>
      <c r="N19" s="42"/>
      <c r="O19" s="42"/>
      <c r="P19" s="42"/>
      <c r="Q19" s="42"/>
      <c r="R19" s="42"/>
    </row>
    <row r="20" spans="1:18" ht="15.75">
      <c r="A20" s="166">
        <v>5</v>
      </c>
      <c r="B20" s="182" t="s">
        <v>239</v>
      </c>
      <c r="C20" s="163">
        <v>329889.74</v>
      </c>
      <c r="D20" s="163"/>
      <c r="E20" s="7" t="s">
        <v>240</v>
      </c>
      <c r="F20" s="181" t="s">
        <v>334</v>
      </c>
      <c r="G20" s="181">
        <v>1920</v>
      </c>
      <c r="H20" s="181" t="s">
        <v>244</v>
      </c>
      <c r="I20" s="181" t="s">
        <v>245</v>
      </c>
      <c r="J20" s="181" t="s">
        <v>496</v>
      </c>
      <c r="K20" s="181">
        <v>2</v>
      </c>
      <c r="L20" s="181" t="s">
        <v>236</v>
      </c>
      <c r="M20" s="43" t="s">
        <v>237</v>
      </c>
      <c r="N20" s="37"/>
      <c r="O20" s="37"/>
      <c r="P20" s="37"/>
      <c r="Q20" s="37"/>
      <c r="R20" s="37"/>
    </row>
    <row r="21" spans="1:18" ht="24" customHeight="1">
      <c r="A21" s="166">
        <v>6</v>
      </c>
      <c r="B21" s="182" t="s">
        <v>239</v>
      </c>
      <c r="C21" s="163">
        <v>50733.21</v>
      </c>
      <c r="D21" s="163"/>
      <c r="E21" s="7" t="s">
        <v>240</v>
      </c>
      <c r="F21" s="181" t="s">
        <v>335</v>
      </c>
      <c r="G21" s="181">
        <v>1930</v>
      </c>
      <c r="H21" s="181" t="s">
        <v>244</v>
      </c>
      <c r="I21" s="181" t="s">
        <v>245</v>
      </c>
      <c r="J21" s="181" t="s">
        <v>496</v>
      </c>
      <c r="K21" s="181">
        <v>2</v>
      </c>
      <c r="L21" s="181" t="s">
        <v>236</v>
      </c>
      <c r="M21" s="43" t="s">
        <v>237</v>
      </c>
      <c r="N21" s="42"/>
      <c r="O21" s="42"/>
      <c r="P21" s="42"/>
      <c r="Q21" s="42"/>
      <c r="R21" s="42"/>
    </row>
    <row r="22" spans="1:18" ht="24" customHeight="1">
      <c r="A22" s="166">
        <v>7</v>
      </c>
      <c r="B22" s="182" t="s">
        <v>239</v>
      </c>
      <c r="C22" s="163">
        <v>42532.65</v>
      </c>
      <c r="D22" s="163"/>
      <c r="E22" s="7" t="s">
        <v>240</v>
      </c>
      <c r="F22" s="181" t="s">
        <v>336</v>
      </c>
      <c r="G22" s="181">
        <v>1916</v>
      </c>
      <c r="H22" s="181" t="s">
        <v>244</v>
      </c>
      <c r="I22" s="181" t="s">
        <v>245</v>
      </c>
      <c r="J22" s="181" t="s">
        <v>496</v>
      </c>
      <c r="K22" s="181">
        <v>2</v>
      </c>
      <c r="L22" s="181" t="s">
        <v>236</v>
      </c>
      <c r="M22" s="43" t="s">
        <v>237</v>
      </c>
      <c r="N22" s="42"/>
      <c r="O22" s="42"/>
      <c r="P22" s="42"/>
      <c r="Q22" s="42"/>
      <c r="R22" s="42"/>
    </row>
    <row r="23" spans="1:18" ht="24" customHeight="1">
      <c r="A23" s="166">
        <v>8</v>
      </c>
      <c r="B23" s="182" t="s">
        <v>239</v>
      </c>
      <c r="C23" s="163">
        <v>29910.8</v>
      </c>
      <c r="D23" s="163"/>
      <c r="E23" s="7" t="s">
        <v>240</v>
      </c>
      <c r="F23" s="181" t="s">
        <v>337</v>
      </c>
      <c r="G23" s="181">
        <v>1925</v>
      </c>
      <c r="H23" s="181" t="s">
        <v>244</v>
      </c>
      <c r="I23" s="181" t="s">
        <v>245</v>
      </c>
      <c r="J23" s="181" t="s">
        <v>496</v>
      </c>
      <c r="K23" s="181">
        <v>2</v>
      </c>
      <c r="L23" s="181" t="s">
        <v>236</v>
      </c>
      <c r="M23" s="43" t="s">
        <v>237</v>
      </c>
      <c r="N23" s="42"/>
      <c r="O23" s="42"/>
      <c r="P23" s="42"/>
      <c r="Q23" s="42"/>
      <c r="R23" s="42"/>
    </row>
    <row r="24" spans="1:18" ht="24" customHeight="1">
      <c r="A24" s="166">
        <v>9</v>
      </c>
      <c r="B24" s="182" t="s">
        <v>239</v>
      </c>
      <c r="C24" s="163">
        <v>47476.37</v>
      </c>
      <c r="D24" s="163"/>
      <c r="E24" s="7" t="s">
        <v>240</v>
      </c>
      <c r="F24" s="181" t="s">
        <v>338</v>
      </c>
      <c r="G24" s="181">
        <v>1900</v>
      </c>
      <c r="H24" s="181" t="s">
        <v>244</v>
      </c>
      <c r="I24" s="181" t="s">
        <v>245</v>
      </c>
      <c r="J24" s="181" t="s">
        <v>496</v>
      </c>
      <c r="K24" s="181">
        <v>2</v>
      </c>
      <c r="L24" s="181" t="s">
        <v>236</v>
      </c>
      <c r="M24" s="43" t="s">
        <v>237</v>
      </c>
      <c r="N24" s="42"/>
      <c r="O24" s="42"/>
      <c r="P24" s="42"/>
      <c r="Q24" s="42"/>
      <c r="R24" s="42"/>
    </row>
    <row r="25" spans="1:18" ht="24" customHeight="1">
      <c r="A25" s="166">
        <v>10</v>
      </c>
      <c r="B25" s="182" t="s">
        <v>239</v>
      </c>
      <c r="C25" s="163">
        <v>47558.92</v>
      </c>
      <c r="D25" s="163"/>
      <c r="E25" s="7" t="s">
        <v>240</v>
      </c>
      <c r="F25" s="181" t="s">
        <v>339</v>
      </c>
      <c r="G25" s="181">
        <v>1900</v>
      </c>
      <c r="H25" s="181" t="s">
        <v>244</v>
      </c>
      <c r="I25" s="181" t="s">
        <v>245</v>
      </c>
      <c r="J25" s="181" t="s">
        <v>496</v>
      </c>
      <c r="K25" s="181">
        <v>2</v>
      </c>
      <c r="L25" s="181" t="s">
        <v>236</v>
      </c>
      <c r="M25" s="43" t="s">
        <v>237</v>
      </c>
      <c r="N25" s="42"/>
      <c r="O25" s="42"/>
      <c r="P25" s="42"/>
      <c r="Q25" s="42"/>
      <c r="R25" s="42"/>
    </row>
    <row r="26" spans="1:18" ht="24" customHeight="1">
      <c r="A26" s="166">
        <v>11</v>
      </c>
      <c r="B26" s="182" t="s">
        <v>239</v>
      </c>
      <c r="C26" s="163">
        <v>165621.42</v>
      </c>
      <c r="D26" s="163"/>
      <c r="E26" s="7" t="s">
        <v>240</v>
      </c>
      <c r="F26" s="181" t="s">
        <v>340</v>
      </c>
      <c r="G26" s="181">
        <v>1896</v>
      </c>
      <c r="H26" s="181"/>
      <c r="I26" s="181" t="s">
        <v>245</v>
      </c>
      <c r="J26" s="181" t="s">
        <v>496</v>
      </c>
      <c r="K26" s="181">
        <v>2</v>
      </c>
      <c r="L26" s="181" t="s">
        <v>236</v>
      </c>
      <c r="M26" s="43" t="s">
        <v>237</v>
      </c>
      <c r="N26" s="42"/>
      <c r="O26" s="42"/>
      <c r="P26" s="42"/>
      <c r="Q26" s="42"/>
      <c r="R26" s="42"/>
    </row>
    <row r="27" spans="1:18" ht="24" customHeight="1">
      <c r="A27" s="166">
        <v>12</v>
      </c>
      <c r="B27" s="182" t="s">
        <v>239</v>
      </c>
      <c r="C27" s="163">
        <v>424634.17</v>
      </c>
      <c r="D27" s="163"/>
      <c r="E27" s="7" t="s">
        <v>240</v>
      </c>
      <c r="F27" s="181" t="s">
        <v>341</v>
      </c>
      <c r="G27" s="181">
        <v>1895</v>
      </c>
      <c r="H27" s="181" t="s">
        <v>244</v>
      </c>
      <c r="I27" s="181" t="s">
        <v>245</v>
      </c>
      <c r="J27" s="181" t="s">
        <v>496</v>
      </c>
      <c r="K27" s="181">
        <v>2</v>
      </c>
      <c r="L27" s="181" t="s">
        <v>236</v>
      </c>
      <c r="M27" s="43" t="s">
        <v>237</v>
      </c>
      <c r="N27" s="42"/>
      <c r="O27" s="42"/>
      <c r="P27" s="42"/>
      <c r="Q27" s="42"/>
      <c r="R27" s="42"/>
    </row>
    <row r="28" spans="1:18" ht="24" customHeight="1">
      <c r="A28" s="166">
        <v>13</v>
      </c>
      <c r="B28" s="182" t="s">
        <v>239</v>
      </c>
      <c r="C28" s="163">
        <v>351706.58</v>
      </c>
      <c r="D28" s="163"/>
      <c r="E28" s="7" t="s">
        <v>240</v>
      </c>
      <c r="F28" s="181" t="s">
        <v>342</v>
      </c>
      <c r="G28" s="181">
        <v>1892</v>
      </c>
      <c r="H28" s="181" t="s">
        <v>244</v>
      </c>
      <c r="I28" s="181" t="s">
        <v>245</v>
      </c>
      <c r="J28" s="181" t="s">
        <v>496</v>
      </c>
      <c r="K28" s="181">
        <v>2</v>
      </c>
      <c r="L28" s="181" t="s">
        <v>236</v>
      </c>
      <c r="M28" s="43" t="s">
        <v>237</v>
      </c>
      <c r="N28" s="42"/>
      <c r="O28" s="42"/>
      <c r="P28" s="42"/>
      <c r="Q28" s="42"/>
      <c r="R28" s="42"/>
    </row>
    <row r="29" spans="1:18" ht="24" customHeight="1">
      <c r="A29" s="166">
        <v>14</v>
      </c>
      <c r="B29" s="182" t="s">
        <v>239</v>
      </c>
      <c r="C29" s="163">
        <v>36349.56</v>
      </c>
      <c r="D29" s="163"/>
      <c r="E29" s="7" t="s">
        <v>240</v>
      </c>
      <c r="F29" s="181" t="s">
        <v>11</v>
      </c>
      <c r="G29" s="181">
        <v>1902</v>
      </c>
      <c r="H29" s="181" t="s">
        <v>244</v>
      </c>
      <c r="I29" s="181" t="s">
        <v>245</v>
      </c>
      <c r="J29" s="181" t="s">
        <v>496</v>
      </c>
      <c r="K29" s="181">
        <v>2</v>
      </c>
      <c r="L29" s="181" t="s">
        <v>236</v>
      </c>
      <c r="M29" s="43" t="s">
        <v>237</v>
      </c>
      <c r="N29" s="42"/>
      <c r="O29" s="42"/>
      <c r="P29" s="42"/>
      <c r="Q29" s="42"/>
      <c r="R29" s="42"/>
    </row>
    <row r="30" spans="1:18" ht="24" customHeight="1">
      <c r="A30" s="166">
        <v>15</v>
      </c>
      <c r="B30" s="182" t="s">
        <v>239</v>
      </c>
      <c r="C30" s="163">
        <v>10435.17</v>
      </c>
      <c r="D30" s="163"/>
      <c r="E30" s="7" t="s">
        <v>240</v>
      </c>
      <c r="F30" s="181" t="s">
        <v>12</v>
      </c>
      <c r="G30" s="181">
        <v>1903</v>
      </c>
      <c r="H30" s="181" t="s">
        <v>244</v>
      </c>
      <c r="I30" s="181" t="s">
        <v>245</v>
      </c>
      <c r="J30" s="181" t="s">
        <v>496</v>
      </c>
      <c r="K30" s="181">
        <v>2</v>
      </c>
      <c r="L30" s="181" t="s">
        <v>236</v>
      </c>
      <c r="M30" s="43" t="s">
        <v>237</v>
      </c>
      <c r="N30" s="42"/>
      <c r="O30" s="42"/>
      <c r="P30" s="42"/>
      <c r="Q30" s="42"/>
      <c r="R30" s="42"/>
    </row>
    <row r="31" spans="1:18" ht="24" customHeight="1">
      <c r="A31" s="166">
        <v>16</v>
      </c>
      <c r="B31" s="182" t="s">
        <v>239</v>
      </c>
      <c r="C31" s="163">
        <v>3911.1</v>
      </c>
      <c r="D31" s="163"/>
      <c r="E31" s="7" t="s">
        <v>240</v>
      </c>
      <c r="F31" s="181" t="s">
        <v>1850</v>
      </c>
      <c r="G31" s="181">
        <v>1918</v>
      </c>
      <c r="H31" s="181" t="s">
        <v>244</v>
      </c>
      <c r="I31" s="181" t="s">
        <v>245</v>
      </c>
      <c r="J31" s="181" t="s">
        <v>496</v>
      </c>
      <c r="K31" s="181">
        <v>2</v>
      </c>
      <c r="L31" s="181" t="s">
        <v>236</v>
      </c>
      <c r="M31" s="43" t="s">
        <v>237</v>
      </c>
      <c r="N31" s="42"/>
      <c r="O31" s="42"/>
      <c r="P31" s="42"/>
      <c r="Q31" s="42"/>
      <c r="R31" s="42"/>
    </row>
    <row r="32" spans="1:18" s="52" customFormat="1" ht="24" customHeight="1">
      <c r="A32" s="166">
        <v>17</v>
      </c>
      <c r="B32" s="182" t="s">
        <v>239</v>
      </c>
      <c r="C32" s="163">
        <v>90000</v>
      </c>
      <c r="D32" s="163"/>
      <c r="E32" s="7" t="s">
        <v>240</v>
      </c>
      <c r="F32" s="181" t="s">
        <v>570</v>
      </c>
      <c r="G32" s="181">
        <v>1939</v>
      </c>
      <c r="H32" s="181" t="s">
        <v>244</v>
      </c>
      <c r="I32" s="181" t="s">
        <v>245</v>
      </c>
      <c r="J32" s="181" t="s">
        <v>496</v>
      </c>
      <c r="K32" s="181">
        <v>2</v>
      </c>
      <c r="L32" s="181" t="s">
        <v>236</v>
      </c>
      <c r="M32" s="43" t="s">
        <v>237</v>
      </c>
      <c r="O32" s="51"/>
      <c r="P32" s="51"/>
      <c r="Q32" s="51"/>
      <c r="R32" s="51"/>
    </row>
    <row r="33" spans="1:18" ht="24" customHeight="1">
      <c r="A33" s="166">
        <v>18</v>
      </c>
      <c r="B33" s="182" t="s">
        <v>239</v>
      </c>
      <c r="C33" s="163">
        <v>136926.11</v>
      </c>
      <c r="D33" s="163"/>
      <c r="E33" s="7" t="s">
        <v>240</v>
      </c>
      <c r="F33" s="181" t="s">
        <v>343</v>
      </c>
      <c r="G33" s="181">
        <v>1912</v>
      </c>
      <c r="H33" s="181" t="s">
        <v>244</v>
      </c>
      <c r="I33" s="181" t="s">
        <v>245</v>
      </c>
      <c r="J33" s="181" t="s">
        <v>496</v>
      </c>
      <c r="K33" s="181">
        <v>2</v>
      </c>
      <c r="L33" s="181" t="s">
        <v>236</v>
      </c>
      <c r="M33" s="43" t="s">
        <v>237</v>
      </c>
      <c r="N33" s="42"/>
      <c r="O33" s="42"/>
      <c r="P33" s="42"/>
      <c r="Q33" s="42"/>
      <c r="R33" s="42"/>
    </row>
    <row r="34" spans="1:18" ht="24" customHeight="1">
      <c r="A34" s="166">
        <v>19</v>
      </c>
      <c r="B34" s="182" t="s">
        <v>239</v>
      </c>
      <c r="C34" s="163">
        <v>24000</v>
      </c>
      <c r="D34" s="163"/>
      <c r="E34" s="7" t="s">
        <v>240</v>
      </c>
      <c r="F34" s="181" t="s">
        <v>571</v>
      </c>
      <c r="G34" s="181">
        <v>1900</v>
      </c>
      <c r="H34" s="181" t="s">
        <v>244</v>
      </c>
      <c r="I34" s="181" t="s">
        <v>245</v>
      </c>
      <c r="J34" s="181" t="s">
        <v>496</v>
      </c>
      <c r="K34" s="181">
        <v>2</v>
      </c>
      <c r="L34" s="181" t="s">
        <v>236</v>
      </c>
      <c r="M34" s="43" t="s">
        <v>237</v>
      </c>
      <c r="N34" s="42"/>
      <c r="O34" s="42"/>
      <c r="P34" s="42"/>
      <c r="Q34" s="42"/>
      <c r="R34" s="42"/>
    </row>
    <row r="35" spans="1:18" ht="24" customHeight="1">
      <c r="A35" s="166">
        <v>20</v>
      </c>
      <c r="B35" s="182" t="s">
        <v>239</v>
      </c>
      <c r="C35" s="163">
        <v>4380.87</v>
      </c>
      <c r="D35" s="163"/>
      <c r="E35" s="7" t="s">
        <v>240</v>
      </c>
      <c r="F35" s="181" t="s">
        <v>344</v>
      </c>
      <c r="G35" s="181">
        <v>1901</v>
      </c>
      <c r="H35" s="181" t="s">
        <v>244</v>
      </c>
      <c r="I35" s="181" t="s">
        <v>245</v>
      </c>
      <c r="J35" s="181" t="s">
        <v>496</v>
      </c>
      <c r="K35" s="181">
        <v>2</v>
      </c>
      <c r="L35" s="181" t="s">
        <v>236</v>
      </c>
      <c r="M35" s="43" t="s">
        <v>237</v>
      </c>
      <c r="N35" s="42"/>
      <c r="O35" s="42"/>
      <c r="P35" s="42"/>
      <c r="Q35" s="42"/>
      <c r="R35" s="42"/>
    </row>
    <row r="36" spans="1:18" ht="24" customHeight="1">
      <c r="A36" s="166">
        <v>21</v>
      </c>
      <c r="B36" s="182" t="s">
        <v>239</v>
      </c>
      <c r="C36" s="163">
        <v>15433.62</v>
      </c>
      <c r="D36" s="163"/>
      <c r="E36" s="7" t="s">
        <v>240</v>
      </c>
      <c r="F36" s="181" t="s">
        <v>345</v>
      </c>
      <c r="G36" s="181">
        <v>1905</v>
      </c>
      <c r="H36" s="181" t="s">
        <v>244</v>
      </c>
      <c r="I36" s="181" t="s">
        <v>245</v>
      </c>
      <c r="J36" s="181" t="s">
        <v>496</v>
      </c>
      <c r="K36" s="181">
        <v>2</v>
      </c>
      <c r="L36" s="181" t="s">
        <v>236</v>
      </c>
      <c r="M36" s="43" t="s">
        <v>237</v>
      </c>
      <c r="N36" s="42"/>
      <c r="O36" s="42"/>
      <c r="P36" s="42"/>
      <c r="Q36" s="42"/>
      <c r="R36" s="42"/>
    </row>
    <row r="37" spans="1:18" ht="24" customHeight="1">
      <c r="A37" s="166">
        <v>22</v>
      </c>
      <c r="B37" s="182" t="s">
        <v>239</v>
      </c>
      <c r="C37" s="163">
        <v>207309.1</v>
      </c>
      <c r="D37" s="163"/>
      <c r="E37" s="7" t="s">
        <v>240</v>
      </c>
      <c r="F37" s="181" t="s">
        <v>346</v>
      </c>
      <c r="G37" s="181">
        <v>1921</v>
      </c>
      <c r="H37" s="181" t="s">
        <v>244</v>
      </c>
      <c r="I37" s="181" t="s">
        <v>245</v>
      </c>
      <c r="J37" s="181" t="s">
        <v>496</v>
      </c>
      <c r="K37" s="181">
        <v>2</v>
      </c>
      <c r="L37" s="181" t="s">
        <v>236</v>
      </c>
      <c r="M37" s="43" t="s">
        <v>237</v>
      </c>
      <c r="N37" s="42"/>
      <c r="O37" s="42"/>
      <c r="P37" s="42"/>
      <c r="Q37" s="42"/>
      <c r="R37" s="42"/>
    </row>
    <row r="38" spans="1:18" ht="24" customHeight="1">
      <c r="A38" s="166">
        <v>23</v>
      </c>
      <c r="B38" s="182" t="s">
        <v>239</v>
      </c>
      <c r="C38" s="163">
        <v>61179.19</v>
      </c>
      <c r="D38" s="163"/>
      <c r="E38" s="7" t="s">
        <v>240</v>
      </c>
      <c r="F38" s="181" t="s">
        <v>347</v>
      </c>
      <c r="G38" s="181">
        <v>1910</v>
      </c>
      <c r="H38" s="181" t="s">
        <v>244</v>
      </c>
      <c r="I38" s="181" t="s">
        <v>245</v>
      </c>
      <c r="J38" s="181" t="s">
        <v>496</v>
      </c>
      <c r="K38" s="181">
        <v>2</v>
      </c>
      <c r="L38" s="181" t="s">
        <v>236</v>
      </c>
      <c r="M38" s="43" t="s">
        <v>237</v>
      </c>
      <c r="N38" s="42"/>
      <c r="O38" s="42"/>
      <c r="P38" s="42"/>
      <c r="Q38" s="42"/>
      <c r="R38" s="42"/>
    </row>
    <row r="39" spans="1:18" ht="24" customHeight="1">
      <c r="A39" s="166">
        <v>24</v>
      </c>
      <c r="B39" s="182" t="s">
        <v>239</v>
      </c>
      <c r="C39" s="163">
        <v>73658.87</v>
      </c>
      <c r="D39" s="163"/>
      <c r="E39" s="7" t="s">
        <v>240</v>
      </c>
      <c r="F39" s="181" t="s">
        <v>348</v>
      </c>
      <c r="G39" s="181">
        <v>1911</v>
      </c>
      <c r="H39" s="181" t="s">
        <v>244</v>
      </c>
      <c r="I39" s="181" t="s">
        <v>245</v>
      </c>
      <c r="J39" s="181" t="s">
        <v>496</v>
      </c>
      <c r="K39" s="181">
        <v>2</v>
      </c>
      <c r="L39" s="181" t="s">
        <v>236</v>
      </c>
      <c r="M39" s="43" t="s">
        <v>237</v>
      </c>
      <c r="N39" s="42"/>
      <c r="O39" s="42"/>
      <c r="P39" s="42"/>
      <c r="Q39" s="42"/>
      <c r="R39" s="42"/>
    </row>
    <row r="40" spans="1:18" ht="24" customHeight="1">
      <c r="A40" s="166">
        <v>25</v>
      </c>
      <c r="B40" s="182" t="s">
        <v>239</v>
      </c>
      <c r="C40" s="163">
        <v>78744.82</v>
      </c>
      <c r="D40" s="163"/>
      <c r="E40" s="7" t="s">
        <v>240</v>
      </c>
      <c r="F40" s="181" t="s">
        <v>349</v>
      </c>
      <c r="G40" s="181">
        <v>1902</v>
      </c>
      <c r="H40" s="181" t="s">
        <v>244</v>
      </c>
      <c r="I40" s="181" t="s">
        <v>245</v>
      </c>
      <c r="J40" s="181" t="s">
        <v>496</v>
      </c>
      <c r="K40" s="181">
        <v>2</v>
      </c>
      <c r="L40" s="181" t="s">
        <v>236</v>
      </c>
      <c r="M40" s="43" t="s">
        <v>237</v>
      </c>
      <c r="N40" s="42"/>
      <c r="O40" s="42"/>
      <c r="P40" s="42"/>
      <c r="Q40" s="42"/>
      <c r="R40" s="42"/>
    </row>
    <row r="41" spans="1:18" ht="24" customHeight="1">
      <c r="A41" s="166">
        <v>26</v>
      </c>
      <c r="B41" s="182" t="s">
        <v>239</v>
      </c>
      <c r="C41" s="163">
        <v>56204.01</v>
      </c>
      <c r="D41" s="163"/>
      <c r="E41" s="7" t="s">
        <v>240</v>
      </c>
      <c r="F41" s="181" t="s">
        <v>350</v>
      </c>
      <c r="G41" s="181">
        <v>1896</v>
      </c>
      <c r="H41" s="181" t="s">
        <v>244</v>
      </c>
      <c r="I41" s="181" t="s">
        <v>245</v>
      </c>
      <c r="J41" s="181" t="s">
        <v>496</v>
      </c>
      <c r="K41" s="181">
        <v>2</v>
      </c>
      <c r="L41" s="181" t="s">
        <v>236</v>
      </c>
      <c r="M41" s="43" t="s">
        <v>237</v>
      </c>
      <c r="N41" s="42"/>
      <c r="O41" s="42"/>
      <c r="P41" s="42"/>
      <c r="Q41" s="42"/>
      <c r="R41" s="42"/>
    </row>
    <row r="42" spans="1:18" ht="24" customHeight="1">
      <c r="A42" s="166">
        <v>27</v>
      </c>
      <c r="B42" s="182" t="s">
        <v>239</v>
      </c>
      <c r="C42" s="163">
        <v>48785.29</v>
      </c>
      <c r="D42" s="163"/>
      <c r="E42" s="7" t="s">
        <v>240</v>
      </c>
      <c r="F42" s="181" t="s">
        <v>351</v>
      </c>
      <c r="G42" s="181">
        <v>1892</v>
      </c>
      <c r="H42" s="181" t="s">
        <v>244</v>
      </c>
      <c r="I42" s="181" t="s">
        <v>245</v>
      </c>
      <c r="J42" s="181" t="s">
        <v>496</v>
      </c>
      <c r="K42" s="181">
        <v>2</v>
      </c>
      <c r="L42" s="181" t="s">
        <v>236</v>
      </c>
      <c r="M42" s="43" t="s">
        <v>237</v>
      </c>
      <c r="N42" s="42"/>
      <c r="O42" s="42"/>
      <c r="P42" s="42"/>
      <c r="Q42" s="42"/>
      <c r="R42" s="42"/>
    </row>
    <row r="43" spans="1:18" ht="24" customHeight="1">
      <c r="A43" s="166">
        <v>28</v>
      </c>
      <c r="B43" s="182" t="s">
        <v>239</v>
      </c>
      <c r="C43" s="163">
        <v>32956.4</v>
      </c>
      <c r="D43" s="163"/>
      <c r="E43" s="7" t="s">
        <v>240</v>
      </c>
      <c r="F43" s="181" t="s">
        <v>243</v>
      </c>
      <c r="G43" s="181">
        <v>1892</v>
      </c>
      <c r="H43" s="181" t="s">
        <v>244</v>
      </c>
      <c r="I43" s="181" t="s">
        <v>245</v>
      </c>
      <c r="J43" s="181" t="s">
        <v>496</v>
      </c>
      <c r="K43" s="181">
        <v>2</v>
      </c>
      <c r="L43" s="181" t="s">
        <v>236</v>
      </c>
      <c r="M43" s="43" t="s">
        <v>237</v>
      </c>
      <c r="N43" s="42"/>
      <c r="O43" s="42"/>
      <c r="P43" s="42"/>
      <c r="Q43" s="42"/>
      <c r="R43" s="42"/>
    </row>
    <row r="44" spans="1:18" ht="24" customHeight="1">
      <c r="A44" s="166">
        <v>29</v>
      </c>
      <c r="B44" s="182" t="s">
        <v>239</v>
      </c>
      <c r="C44" s="163">
        <v>93882.5</v>
      </c>
      <c r="D44" s="163"/>
      <c r="E44" s="7" t="s">
        <v>240</v>
      </c>
      <c r="F44" s="181" t="s">
        <v>352</v>
      </c>
      <c r="G44" s="181">
        <v>1892</v>
      </c>
      <c r="H44" s="181" t="s">
        <v>244</v>
      </c>
      <c r="I44" s="181" t="s">
        <v>245</v>
      </c>
      <c r="J44" s="181" t="s">
        <v>496</v>
      </c>
      <c r="K44" s="181">
        <v>2</v>
      </c>
      <c r="L44" s="181" t="s">
        <v>236</v>
      </c>
      <c r="M44" s="43" t="s">
        <v>237</v>
      </c>
      <c r="N44" s="42"/>
      <c r="O44" s="42"/>
      <c r="P44" s="42"/>
      <c r="Q44" s="42"/>
      <c r="R44" s="42"/>
    </row>
    <row r="45" spans="1:18" ht="24" customHeight="1">
      <c r="A45" s="166">
        <v>30</v>
      </c>
      <c r="B45" s="182" t="s">
        <v>239</v>
      </c>
      <c r="C45" s="163">
        <v>38400</v>
      </c>
      <c r="D45" s="163"/>
      <c r="E45" s="7" t="s">
        <v>240</v>
      </c>
      <c r="F45" s="181" t="s">
        <v>572</v>
      </c>
      <c r="G45" s="181">
        <v>1900</v>
      </c>
      <c r="H45" s="181" t="s">
        <v>244</v>
      </c>
      <c r="I45" s="181" t="s">
        <v>245</v>
      </c>
      <c r="J45" s="181" t="s">
        <v>496</v>
      </c>
      <c r="K45" s="181">
        <v>2</v>
      </c>
      <c r="L45" s="181" t="s">
        <v>236</v>
      </c>
      <c r="M45" s="43" t="s">
        <v>237</v>
      </c>
      <c r="N45" s="42"/>
      <c r="O45" s="42"/>
      <c r="P45" s="42"/>
      <c r="Q45" s="42"/>
      <c r="R45" s="42"/>
    </row>
    <row r="46" spans="1:18" ht="24" customHeight="1">
      <c r="A46" s="166">
        <v>31</v>
      </c>
      <c r="B46" s="182" t="s">
        <v>239</v>
      </c>
      <c r="C46" s="163">
        <v>137265.43</v>
      </c>
      <c r="D46" s="163"/>
      <c r="E46" s="7" t="s">
        <v>240</v>
      </c>
      <c r="F46" s="181" t="s">
        <v>353</v>
      </c>
      <c r="G46" s="181">
        <v>1864</v>
      </c>
      <c r="H46" s="181" t="s">
        <v>244</v>
      </c>
      <c r="I46" s="181" t="s">
        <v>245</v>
      </c>
      <c r="J46" s="181" t="s">
        <v>496</v>
      </c>
      <c r="K46" s="181">
        <v>2</v>
      </c>
      <c r="L46" s="181" t="s">
        <v>236</v>
      </c>
      <c r="M46" s="43" t="s">
        <v>237</v>
      </c>
      <c r="N46" s="42"/>
      <c r="O46" s="42"/>
      <c r="P46" s="42"/>
      <c r="Q46" s="42"/>
      <c r="R46" s="42"/>
    </row>
    <row r="47" spans="1:18" ht="24" customHeight="1">
      <c r="A47" s="166">
        <v>32</v>
      </c>
      <c r="B47" s="182" t="s">
        <v>239</v>
      </c>
      <c r="C47" s="79">
        <v>235342.64</v>
      </c>
      <c r="D47" s="79"/>
      <c r="E47" s="7" t="s">
        <v>240</v>
      </c>
      <c r="F47" s="181" t="s">
        <v>13</v>
      </c>
      <c r="G47" s="183">
        <v>1916</v>
      </c>
      <c r="H47" s="183" t="s">
        <v>244</v>
      </c>
      <c r="I47" s="183" t="s">
        <v>245</v>
      </c>
      <c r="J47" s="183" t="s">
        <v>496</v>
      </c>
      <c r="K47" s="183">
        <v>2</v>
      </c>
      <c r="L47" s="183" t="s">
        <v>236</v>
      </c>
      <c r="M47" s="43" t="s">
        <v>237</v>
      </c>
      <c r="N47" s="42"/>
      <c r="O47" s="42"/>
      <c r="P47" s="42"/>
      <c r="Q47" s="42"/>
      <c r="R47" s="42"/>
    </row>
    <row r="48" spans="1:18" ht="24" customHeight="1" thickBot="1">
      <c r="A48" s="166">
        <v>33</v>
      </c>
      <c r="B48" s="182" t="s">
        <v>239</v>
      </c>
      <c r="C48" s="163">
        <v>91711.57</v>
      </c>
      <c r="D48" s="163"/>
      <c r="E48" s="7" t="s">
        <v>240</v>
      </c>
      <c r="F48" s="184" t="s">
        <v>14</v>
      </c>
      <c r="G48" s="183">
        <v>1920</v>
      </c>
      <c r="H48" s="183" t="s">
        <v>244</v>
      </c>
      <c r="I48" s="183" t="s">
        <v>245</v>
      </c>
      <c r="J48" s="183" t="s">
        <v>496</v>
      </c>
      <c r="K48" s="183">
        <v>2</v>
      </c>
      <c r="L48" s="183" t="s">
        <v>236</v>
      </c>
      <c r="M48" s="43" t="s">
        <v>237</v>
      </c>
      <c r="N48" s="42"/>
      <c r="O48" s="42"/>
      <c r="P48" s="42"/>
      <c r="Q48" s="42"/>
      <c r="R48" s="42"/>
    </row>
    <row r="49" spans="1:18" ht="34.5" customHeight="1" thickBot="1">
      <c r="A49" s="1299" t="s">
        <v>246</v>
      </c>
      <c r="B49" s="1034"/>
      <c r="C49" s="185">
        <f>SUM(C16:C48)</f>
        <v>3188271.79</v>
      </c>
      <c r="D49" s="187"/>
      <c r="E49" s="11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9.5" customHeight="1">
      <c r="A50" s="186"/>
      <c r="B50" s="186"/>
      <c r="C50" s="187"/>
      <c r="D50" s="187"/>
      <c r="E50" s="188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3" ht="35.25" customHeight="1">
      <c r="A51" s="676">
        <v>1</v>
      </c>
      <c r="B51" s="677" t="s">
        <v>247</v>
      </c>
      <c r="C51" s="678">
        <v>4077.48</v>
      </c>
      <c r="D51" s="123"/>
      <c r="E51" s="56" t="s">
        <v>324</v>
      </c>
      <c r="F51" s="124" t="s">
        <v>15</v>
      </c>
      <c r="G51" s="125">
        <v>1903</v>
      </c>
      <c r="H51" s="125" t="s">
        <v>244</v>
      </c>
      <c r="I51" s="125" t="s">
        <v>235</v>
      </c>
      <c r="J51" s="125" t="s">
        <v>496</v>
      </c>
      <c r="K51" s="125">
        <v>1</v>
      </c>
      <c r="L51" s="125" t="s">
        <v>252</v>
      </c>
      <c r="M51" s="11" t="s">
        <v>237</v>
      </c>
    </row>
    <row r="52" spans="1:18" ht="24" customHeight="1">
      <c r="A52" s="189">
        <v>2</v>
      </c>
      <c r="B52" s="118" t="s">
        <v>247</v>
      </c>
      <c r="C52" s="123">
        <v>4797.29</v>
      </c>
      <c r="D52" s="123"/>
      <c r="E52" s="56" t="s">
        <v>324</v>
      </c>
      <c r="F52" s="124" t="s">
        <v>16</v>
      </c>
      <c r="G52" s="125">
        <v>1903</v>
      </c>
      <c r="H52" s="125" t="s">
        <v>244</v>
      </c>
      <c r="I52" s="125" t="s">
        <v>235</v>
      </c>
      <c r="J52" s="125" t="s">
        <v>496</v>
      </c>
      <c r="K52" s="125">
        <v>1</v>
      </c>
      <c r="L52" s="125" t="s">
        <v>252</v>
      </c>
      <c r="M52" s="122" t="s">
        <v>237</v>
      </c>
      <c r="N52" s="39"/>
      <c r="O52" s="39"/>
      <c r="P52" s="39"/>
      <c r="Q52" s="39"/>
      <c r="R52" s="39"/>
    </row>
    <row r="53" spans="1:18" ht="24" customHeight="1">
      <c r="A53" s="190">
        <v>3</v>
      </c>
      <c r="B53" s="118" t="s">
        <v>232</v>
      </c>
      <c r="C53" s="123">
        <v>30600</v>
      </c>
      <c r="D53" s="123"/>
      <c r="E53" s="56" t="s">
        <v>240</v>
      </c>
      <c r="F53" s="124" t="s">
        <v>573</v>
      </c>
      <c r="G53" s="125">
        <v>1939</v>
      </c>
      <c r="H53" s="125" t="s">
        <v>244</v>
      </c>
      <c r="I53" s="125" t="s">
        <v>235</v>
      </c>
      <c r="J53" s="125" t="s">
        <v>496</v>
      </c>
      <c r="K53" s="125">
        <v>1</v>
      </c>
      <c r="L53" s="125" t="s">
        <v>236</v>
      </c>
      <c r="M53" s="122" t="s">
        <v>237</v>
      </c>
      <c r="N53" s="39"/>
      <c r="O53" s="39"/>
      <c r="P53" s="39"/>
      <c r="Q53" s="39"/>
      <c r="R53" s="39"/>
    </row>
    <row r="54" spans="1:18" ht="24" customHeight="1">
      <c r="A54" s="189">
        <v>4</v>
      </c>
      <c r="B54" s="118" t="s">
        <v>247</v>
      </c>
      <c r="C54" s="123">
        <v>11517.35</v>
      </c>
      <c r="D54" s="123"/>
      <c r="E54" s="56" t="s">
        <v>324</v>
      </c>
      <c r="F54" s="124" t="s">
        <v>354</v>
      </c>
      <c r="G54" s="125">
        <v>1925</v>
      </c>
      <c r="H54" s="125" t="s">
        <v>244</v>
      </c>
      <c r="I54" s="125" t="s">
        <v>235</v>
      </c>
      <c r="J54" s="125" t="s">
        <v>496</v>
      </c>
      <c r="K54" s="125">
        <v>1</v>
      </c>
      <c r="L54" s="125" t="s">
        <v>252</v>
      </c>
      <c r="M54" s="122" t="s">
        <v>237</v>
      </c>
      <c r="N54" s="39"/>
      <c r="O54" s="39"/>
      <c r="P54" s="39"/>
      <c r="Q54" s="39"/>
      <c r="R54" s="39"/>
    </row>
    <row r="55" spans="1:18" ht="24" customHeight="1">
      <c r="A55" s="190">
        <v>5</v>
      </c>
      <c r="B55" s="118" t="s">
        <v>247</v>
      </c>
      <c r="C55" s="123">
        <v>7504.49</v>
      </c>
      <c r="D55" s="123"/>
      <c r="E55" s="56" t="s">
        <v>324</v>
      </c>
      <c r="F55" s="124" t="s">
        <v>355</v>
      </c>
      <c r="G55" s="125">
        <v>1916</v>
      </c>
      <c r="H55" s="125" t="s">
        <v>244</v>
      </c>
      <c r="I55" s="125" t="s">
        <v>235</v>
      </c>
      <c r="J55" s="125" t="s">
        <v>496</v>
      </c>
      <c r="K55" s="125">
        <v>1</v>
      </c>
      <c r="L55" s="125" t="s">
        <v>252</v>
      </c>
      <c r="M55" s="122" t="s">
        <v>237</v>
      </c>
      <c r="N55" s="39"/>
      <c r="O55" s="39"/>
      <c r="P55" s="39"/>
      <c r="Q55" s="39"/>
      <c r="R55" s="39"/>
    </row>
    <row r="56" spans="1:18" ht="24" customHeight="1">
      <c r="A56" s="189">
        <v>6</v>
      </c>
      <c r="B56" s="118" t="s">
        <v>247</v>
      </c>
      <c r="C56" s="123">
        <v>2098.31</v>
      </c>
      <c r="D56" s="123"/>
      <c r="E56" s="56" t="s">
        <v>324</v>
      </c>
      <c r="F56" s="124" t="s">
        <v>356</v>
      </c>
      <c r="G56" s="125">
        <v>1910</v>
      </c>
      <c r="H56" s="125" t="s">
        <v>244</v>
      </c>
      <c r="I56" s="125" t="s">
        <v>235</v>
      </c>
      <c r="J56" s="125" t="s">
        <v>496</v>
      </c>
      <c r="K56" s="125">
        <v>1</v>
      </c>
      <c r="L56" s="125" t="s">
        <v>252</v>
      </c>
      <c r="M56" s="122" t="s">
        <v>237</v>
      </c>
      <c r="N56" s="39"/>
      <c r="O56" s="39"/>
      <c r="P56" s="39"/>
      <c r="Q56" s="39"/>
      <c r="R56" s="39"/>
    </row>
    <row r="57" spans="1:18" ht="24" customHeight="1">
      <c r="A57" s="190">
        <v>7</v>
      </c>
      <c r="B57" s="118" t="s">
        <v>247</v>
      </c>
      <c r="C57" s="123">
        <v>8669.85</v>
      </c>
      <c r="D57" s="123"/>
      <c r="E57" s="56" t="s">
        <v>324</v>
      </c>
      <c r="F57" s="124" t="s">
        <v>294</v>
      </c>
      <c r="G57" s="125">
        <v>1910</v>
      </c>
      <c r="H57" s="125" t="s">
        <v>244</v>
      </c>
      <c r="I57" s="125" t="s">
        <v>235</v>
      </c>
      <c r="J57" s="125" t="s">
        <v>496</v>
      </c>
      <c r="K57" s="125">
        <v>1</v>
      </c>
      <c r="L57" s="125" t="s">
        <v>252</v>
      </c>
      <c r="M57" s="122" t="s">
        <v>237</v>
      </c>
      <c r="N57" s="39"/>
      <c r="O57" s="39"/>
      <c r="P57" s="39"/>
      <c r="Q57" s="39"/>
      <c r="R57" s="39"/>
    </row>
    <row r="58" spans="1:18" ht="24" customHeight="1">
      <c r="A58" s="189">
        <v>8</v>
      </c>
      <c r="B58" s="118" t="s">
        <v>247</v>
      </c>
      <c r="C58" s="123">
        <v>3478.47</v>
      </c>
      <c r="D58" s="123"/>
      <c r="E58" s="56" t="s">
        <v>324</v>
      </c>
      <c r="F58" s="124" t="s">
        <v>357</v>
      </c>
      <c r="G58" s="125">
        <v>1911</v>
      </c>
      <c r="H58" s="125" t="s">
        <v>244</v>
      </c>
      <c r="I58" s="125" t="s">
        <v>235</v>
      </c>
      <c r="J58" s="125" t="s">
        <v>496</v>
      </c>
      <c r="K58" s="125">
        <v>1</v>
      </c>
      <c r="L58" s="125" t="s">
        <v>252</v>
      </c>
      <c r="M58" s="122" t="s">
        <v>237</v>
      </c>
      <c r="N58" s="39"/>
      <c r="O58" s="39"/>
      <c r="P58" s="39"/>
      <c r="Q58" s="39"/>
      <c r="R58" s="39"/>
    </row>
    <row r="59" spans="1:18" ht="24" customHeight="1">
      <c r="A59" s="190">
        <v>9</v>
      </c>
      <c r="B59" s="4" t="s">
        <v>247</v>
      </c>
      <c r="C59" s="9">
        <v>6876.79</v>
      </c>
      <c r="D59" s="9"/>
      <c r="E59" s="11" t="s">
        <v>324</v>
      </c>
      <c r="F59" s="12" t="s">
        <v>248</v>
      </c>
      <c r="G59" s="126">
        <v>1923</v>
      </c>
      <c r="H59" s="126" t="s">
        <v>244</v>
      </c>
      <c r="I59" s="126" t="s">
        <v>235</v>
      </c>
      <c r="J59" s="126" t="s">
        <v>496</v>
      </c>
      <c r="K59" s="126">
        <v>1</v>
      </c>
      <c r="L59" s="126" t="s">
        <v>252</v>
      </c>
      <c r="M59" s="122" t="s">
        <v>237</v>
      </c>
      <c r="N59" s="39"/>
      <c r="O59" s="39"/>
      <c r="P59" s="39"/>
      <c r="Q59" s="39"/>
      <c r="R59" s="39"/>
    </row>
    <row r="60" spans="1:18" ht="24" customHeight="1">
      <c r="A60" s="189">
        <v>10</v>
      </c>
      <c r="B60" s="118" t="s">
        <v>247</v>
      </c>
      <c r="C60" s="123">
        <v>1091.14</v>
      </c>
      <c r="D60" s="123"/>
      <c r="E60" s="56" t="s">
        <v>324</v>
      </c>
      <c r="F60" s="124" t="s">
        <v>249</v>
      </c>
      <c r="G60" s="125">
        <v>1923</v>
      </c>
      <c r="H60" s="125" t="s">
        <v>244</v>
      </c>
      <c r="I60" s="125" t="s">
        <v>235</v>
      </c>
      <c r="J60" s="125" t="s">
        <v>496</v>
      </c>
      <c r="K60" s="125">
        <v>1</v>
      </c>
      <c r="L60" s="125" t="s">
        <v>252</v>
      </c>
      <c r="M60" s="122" t="s">
        <v>237</v>
      </c>
      <c r="N60" s="39"/>
      <c r="O60" s="39"/>
      <c r="P60" s="39"/>
      <c r="Q60" s="39"/>
      <c r="R60" s="39"/>
    </row>
    <row r="61" spans="1:18" ht="24" customHeight="1">
      <c r="A61" s="190">
        <v>11</v>
      </c>
      <c r="B61" s="118" t="s">
        <v>247</v>
      </c>
      <c r="C61" s="123">
        <v>2735.4</v>
      </c>
      <c r="D61" s="123"/>
      <c r="E61" s="56" t="s">
        <v>324</v>
      </c>
      <c r="F61" s="124" t="s">
        <v>358</v>
      </c>
      <c r="G61" s="125">
        <v>1898</v>
      </c>
      <c r="H61" s="125" t="s">
        <v>244</v>
      </c>
      <c r="I61" s="125" t="s">
        <v>235</v>
      </c>
      <c r="J61" s="125" t="s">
        <v>496</v>
      </c>
      <c r="K61" s="125">
        <v>1</v>
      </c>
      <c r="L61" s="125" t="s">
        <v>252</v>
      </c>
      <c r="M61" s="122" t="s">
        <v>237</v>
      </c>
      <c r="N61" s="39"/>
      <c r="O61" s="39"/>
      <c r="P61" s="39"/>
      <c r="Q61" s="39"/>
      <c r="R61" s="39"/>
    </row>
    <row r="62" spans="1:18" ht="24" customHeight="1">
      <c r="A62" s="189">
        <v>12</v>
      </c>
      <c r="B62" s="118" t="s">
        <v>247</v>
      </c>
      <c r="C62" s="123">
        <v>4776.61</v>
      </c>
      <c r="D62" s="123"/>
      <c r="E62" s="56" t="s">
        <v>324</v>
      </c>
      <c r="F62" s="124" t="s">
        <v>359</v>
      </c>
      <c r="G62" s="125">
        <v>1904</v>
      </c>
      <c r="H62" s="125" t="s">
        <v>244</v>
      </c>
      <c r="I62" s="125" t="s">
        <v>235</v>
      </c>
      <c r="J62" s="125" t="s">
        <v>496</v>
      </c>
      <c r="K62" s="125">
        <v>1</v>
      </c>
      <c r="L62" s="125" t="s">
        <v>252</v>
      </c>
      <c r="M62" s="122" t="s">
        <v>237</v>
      </c>
      <c r="N62" s="39"/>
      <c r="O62" s="39"/>
      <c r="P62" s="39"/>
      <c r="Q62" s="39"/>
      <c r="R62" s="39"/>
    </row>
    <row r="63" spans="1:18" ht="24" customHeight="1">
      <c r="A63" s="190">
        <v>13</v>
      </c>
      <c r="B63" s="118" t="s">
        <v>247</v>
      </c>
      <c r="C63" s="123">
        <v>6274.73</v>
      </c>
      <c r="D63" s="123"/>
      <c r="E63" s="56" t="s">
        <v>324</v>
      </c>
      <c r="F63" s="124" t="s">
        <v>360</v>
      </c>
      <c r="G63" s="125">
        <v>1901</v>
      </c>
      <c r="H63" s="125" t="s">
        <v>244</v>
      </c>
      <c r="I63" s="125" t="s">
        <v>235</v>
      </c>
      <c r="J63" s="125" t="s">
        <v>496</v>
      </c>
      <c r="K63" s="125">
        <v>1</v>
      </c>
      <c r="L63" s="125" t="s">
        <v>252</v>
      </c>
      <c r="M63" s="122" t="s">
        <v>237</v>
      </c>
      <c r="N63" s="39"/>
      <c r="O63" s="39"/>
      <c r="P63" s="39"/>
      <c r="Q63" s="39"/>
      <c r="R63" s="39"/>
    </row>
    <row r="64" spans="1:18" ht="24" customHeight="1">
      <c r="A64" s="189">
        <v>14</v>
      </c>
      <c r="B64" s="118" t="s">
        <v>247</v>
      </c>
      <c r="C64" s="123">
        <v>11343.92</v>
      </c>
      <c r="D64" s="123"/>
      <c r="E64" s="56" t="s">
        <v>324</v>
      </c>
      <c r="F64" s="124" t="s">
        <v>361</v>
      </c>
      <c r="G64" s="125">
        <v>1901</v>
      </c>
      <c r="H64" s="125" t="s">
        <v>244</v>
      </c>
      <c r="I64" s="125" t="s">
        <v>235</v>
      </c>
      <c r="J64" s="125" t="s">
        <v>496</v>
      </c>
      <c r="K64" s="125">
        <v>1</v>
      </c>
      <c r="L64" s="125" t="s">
        <v>252</v>
      </c>
      <c r="M64" s="122" t="s">
        <v>237</v>
      </c>
      <c r="N64" s="39"/>
      <c r="O64" s="39"/>
      <c r="P64" s="39"/>
      <c r="Q64" s="39"/>
      <c r="R64" s="39"/>
    </row>
    <row r="65" spans="1:18" ht="24" customHeight="1">
      <c r="A65" s="190">
        <v>15</v>
      </c>
      <c r="B65" s="118" t="s">
        <v>247</v>
      </c>
      <c r="C65" s="123">
        <v>6606.32</v>
      </c>
      <c r="D65" s="123"/>
      <c r="E65" s="56" t="s">
        <v>324</v>
      </c>
      <c r="F65" s="124" t="s">
        <v>362</v>
      </c>
      <c r="G65" s="125">
        <v>1892</v>
      </c>
      <c r="H65" s="125" t="s">
        <v>244</v>
      </c>
      <c r="I65" s="125" t="s">
        <v>235</v>
      </c>
      <c r="J65" s="125" t="s">
        <v>496</v>
      </c>
      <c r="K65" s="125">
        <v>1</v>
      </c>
      <c r="L65" s="125" t="s">
        <v>252</v>
      </c>
      <c r="M65" s="122" t="s">
        <v>237</v>
      </c>
      <c r="N65" s="39"/>
      <c r="O65" s="39"/>
      <c r="P65" s="39"/>
      <c r="Q65" s="39"/>
      <c r="R65" s="39"/>
    </row>
    <row r="66" spans="1:18" ht="24" customHeight="1">
      <c r="A66" s="189">
        <v>16</v>
      </c>
      <c r="B66" s="118" t="s">
        <v>247</v>
      </c>
      <c r="C66" s="123">
        <v>5979.81</v>
      </c>
      <c r="D66" s="123"/>
      <c r="E66" s="56" t="s">
        <v>324</v>
      </c>
      <c r="F66" s="124" t="s">
        <v>363</v>
      </c>
      <c r="G66" s="125">
        <v>1925</v>
      </c>
      <c r="H66" s="125" t="s">
        <v>244</v>
      </c>
      <c r="I66" s="125" t="s">
        <v>235</v>
      </c>
      <c r="J66" s="125" t="s">
        <v>496</v>
      </c>
      <c r="K66" s="125">
        <v>1</v>
      </c>
      <c r="L66" s="125" t="s">
        <v>252</v>
      </c>
      <c r="M66" s="122" t="s">
        <v>237</v>
      </c>
      <c r="N66" s="39"/>
      <c r="O66" s="39"/>
      <c r="P66" s="39"/>
      <c r="Q66" s="39"/>
      <c r="R66" s="39"/>
    </row>
    <row r="67" spans="1:18" ht="24" customHeight="1">
      <c r="A67" s="190">
        <v>17</v>
      </c>
      <c r="B67" s="118" t="s">
        <v>247</v>
      </c>
      <c r="C67" s="123">
        <v>7177.13</v>
      </c>
      <c r="D67" s="123"/>
      <c r="E67" s="56" t="s">
        <v>324</v>
      </c>
      <c r="F67" s="124" t="s">
        <v>364</v>
      </c>
      <c r="G67" s="125">
        <v>1980</v>
      </c>
      <c r="H67" s="125" t="s">
        <v>244</v>
      </c>
      <c r="I67" s="125" t="s">
        <v>235</v>
      </c>
      <c r="J67" s="125" t="s">
        <v>496</v>
      </c>
      <c r="K67" s="125">
        <v>1</v>
      </c>
      <c r="L67" s="125" t="s">
        <v>252</v>
      </c>
      <c r="M67" s="122" t="s">
        <v>237</v>
      </c>
      <c r="N67" s="39"/>
      <c r="O67" s="39"/>
      <c r="P67" s="39"/>
      <c r="Q67" s="39"/>
      <c r="R67" s="39"/>
    </row>
    <row r="68" spans="1:18" ht="24" customHeight="1">
      <c r="A68" s="189">
        <v>18</v>
      </c>
      <c r="B68" s="118" t="s">
        <v>247</v>
      </c>
      <c r="C68" s="123">
        <v>6077.5</v>
      </c>
      <c r="D68" s="123"/>
      <c r="E68" s="56" t="s">
        <v>324</v>
      </c>
      <c r="F68" s="124" t="s">
        <v>250</v>
      </c>
      <c r="G68" s="125">
        <v>1980</v>
      </c>
      <c r="H68" s="125" t="s">
        <v>244</v>
      </c>
      <c r="I68" s="125" t="s">
        <v>235</v>
      </c>
      <c r="J68" s="125" t="s">
        <v>496</v>
      </c>
      <c r="K68" s="125">
        <v>1</v>
      </c>
      <c r="L68" s="125" t="s">
        <v>252</v>
      </c>
      <c r="M68" s="122" t="s">
        <v>237</v>
      </c>
      <c r="N68" s="39"/>
      <c r="O68" s="39"/>
      <c r="P68" s="39"/>
      <c r="Q68" s="39"/>
      <c r="R68" s="39"/>
    </row>
    <row r="69" spans="1:18" ht="24" customHeight="1">
      <c r="A69" s="190">
        <v>19</v>
      </c>
      <c r="B69" s="118" t="s">
        <v>247</v>
      </c>
      <c r="C69" s="123">
        <v>1407.6</v>
      </c>
      <c r="D69" s="123"/>
      <c r="E69" s="56" t="s">
        <v>324</v>
      </c>
      <c r="F69" s="124" t="s">
        <v>365</v>
      </c>
      <c r="G69" s="125">
        <v>1904</v>
      </c>
      <c r="H69" s="125" t="s">
        <v>244</v>
      </c>
      <c r="I69" s="125" t="s">
        <v>235</v>
      </c>
      <c r="J69" s="125" t="s">
        <v>496</v>
      </c>
      <c r="K69" s="125">
        <v>1</v>
      </c>
      <c r="L69" s="125" t="s">
        <v>252</v>
      </c>
      <c r="M69" s="122" t="s">
        <v>237</v>
      </c>
      <c r="N69" s="39"/>
      <c r="O69" s="39"/>
      <c r="P69" s="39"/>
      <c r="Q69" s="39"/>
      <c r="R69" s="39"/>
    </row>
    <row r="70" spans="1:18" ht="24" customHeight="1">
      <c r="A70" s="189">
        <v>20</v>
      </c>
      <c r="B70" s="118" t="s">
        <v>247</v>
      </c>
      <c r="C70" s="123">
        <v>8500</v>
      </c>
      <c r="D70" s="123"/>
      <c r="E70" s="56" t="s">
        <v>324</v>
      </c>
      <c r="F70" s="124" t="s">
        <v>251</v>
      </c>
      <c r="G70" s="125">
        <v>1960</v>
      </c>
      <c r="H70" s="125" t="s">
        <v>244</v>
      </c>
      <c r="I70" s="125" t="s">
        <v>235</v>
      </c>
      <c r="J70" s="125" t="s">
        <v>496</v>
      </c>
      <c r="K70" s="125">
        <v>1</v>
      </c>
      <c r="L70" s="125" t="s">
        <v>252</v>
      </c>
      <c r="M70" s="122" t="s">
        <v>237</v>
      </c>
      <c r="N70" s="39"/>
      <c r="O70" s="39"/>
      <c r="P70" s="39"/>
      <c r="Q70" s="39"/>
      <c r="R70" s="39"/>
    </row>
    <row r="71" spans="1:18" ht="24" customHeight="1" thickBot="1">
      <c r="A71" s="190">
        <v>21</v>
      </c>
      <c r="B71" s="118" t="s">
        <v>247</v>
      </c>
      <c r="C71" s="123">
        <v>9180</v>
      </c>
      <c r="D71" s="123"/>
      <c r="E71" s="56" t="s">
        <v>324</v>
      </c>
      <c r="F71" s="124" t="s">
        <v>366</v>
      </c>
      <c r="G71" s="125">
        <v>1912</v>
      </c>
      <c r="H71" s="125" t="s">
        <v>244</v>
      </c>
      <c r="I71" s="125" t="s">
        <v>235</v>
      </c>
      <c r="J71" s="125" t="s">
        <v>496</v>
      </c>
      <c r="K71" s="125">
        <v>1</v>
      </c>
      <c r="L71" s="125" t="s">
        <v>252</v>
      </c>
      <c r="M71" s="122" t="s">
        <v>237</v>
      </c>
      <c r="N71" s="39"/>
      <c r="O71" s="39"/>
      <c r="P71" s="39"/>
      <c r="Q71" s="39"/>
      <c r="R71" s="39"/>
    </row>
    <row r="72" spans="1:18" ht="34.5" customHeight="1" thickBot="1">
      <c r="A72" s="1356" t="s">
        <v>253</v>
      </c>
      <c r="B72" s="1357"/>
      <c r="C72" s="185">
        <f>SUM(C51:C71)</f>
        <v>150770.19</v>
      </c>
      <c r="D72" s="187"/>
      <c r="E72" s="112"/>
      <c r="F72" s="113"/>
      <c r="G72" s="38"/>
      <c r="H72" s="38"/>
      <c r="I72" s="38"/>
      <c r="J72" s="38"/>
      <c r="K72" s="38"/>
      <c r="L72" s="38"/>
      <c r="M72" s="39"/>
      <c r="N72" s="39"/>
      <c r="O72" s="39"/>
      <c r="P72" s="39"/>
      <c r="Q72" s="39"/>
      <c r="R72" s="39"/>
    </row>
    <row r="73" spans="1:18" ht="24.75" customHeight="1">
      <c r="A73" s="175"/>
      <c r="B73" s="1341" t="s">
        <v>1839</v>
      </c>
      <c r="C73" s="1341"/>
      <c r="D73" s="1341"/>
      <c r="E73" s="1341"/>
      <c r="F73" s="113"/>
      <c r="G73" s="38"/>
      <c r="H73" s="38"/>
      <c r="I73" s="38"/>
      <c r="J73" s="38"/>
      <c r="K73" s="38"/>
      <c r="L73" s="38"/>
      <c r="M73" s="39"/>
      <c r="N73" s="39"/>
      <c r="O73" s="39"/>
      <c r="P73" s="39"/>
      <c r="Q73" s="39"/>
      <c r="R73" s="39"/>
    </row>
    <row r="74" spans="1:18" ht="24" customHeight="1">
      <c r="A74" s="679">
        <v>1</v>
      </c>
      <c r="B74" s="198" t="s">
        <v>367</v>
      </c>
      <c r="C74" s="680">
        <v>157011.5</v>
      </c>
      <c r="D74" s="680"/>
      <c r="E74" s="198" t="s">
        <v>303</v>
      </c>
      <c r="F74" s="686" t="s">
        <v>368</v>
      </c>
      <c r="G74" s="194"/>
      <c r="H74" s="194"/>
      <c r="I74" s="194"/>
      <c r="J74" s="194"/>
      <c r="K74" s="194"/>
      <c r="L74" s="194"/>
      <c r="M74" s="193" t="s">
        <v>46</v>
      </c>
      <c r="N74" s="39"/>
      <c r="O74" s="39"/>
      <c r="P74" s="39"/>
      <c r="Q74" s="39"/>
      <c r="R74" s="39"/>
    </row>
    <row r="75" spans="1:18" ht="24" customHeight="1">
      <c r="A75" s="192">
        <v>2</v>
      </c>
      <c r="B75" s="193" t="s">
        <v>367</v>
      </c>
      <c r="C75" s="540">
        <v>70513.53</v>
      </c>
      <c r="D75" s="191"/>
      <c r="E75" s="193" t="s">
        <v>303</v>
      </c>
      <c r="F75" s="686" t="s">
        <v>369</v>
      </c>
      <c r="G75" s="194"/>
      <c r="H75" s="194"/>
      <c r="I75" s="194"/>
      <c r="J75" s="194"/>
      <c r="K75" s="194"/>
      <c r="L75" s="194"/>
      <c r="M75" s="193" t="s">
        <v>46</v>
      </c>
      <c r="N75" s="39"/>
      <c r="O75" s="39"/>
      <c r="P75" s="39"/>
      <c r="Q75" s="39"/>
      <c r="R75" s="39"/>
    </row>
    <row r="76" spans="1:18" ht="24" customHeight="1">
      <c r="A76" s="192">
        <v>3</v>
      </c>
      <c r="B76" s="193" t="s">
        <v>367</v>
      </c>
      <c r="C76" s="540">
        <v>56368.71</v>
      </c>
      <c r="D76" s="191"/>
      <c r="E76" s="193" t="s">
        <v>303</v>
      </c>
      <c r="F76" s="686" t="s">
        <v>370</v>
      </c>
      <c r="G76" s="194"/>
      <c r="H76" s="194"/>
      <c r="I76" s="194"/>
      <c r="J76" s="194"/>
      <c r="K76" s="194"/>
      <c r="L76" s="194"/>
      <c r="M76" s="193" t="s">
        <v>46</v>
      </c>
      <c r="N76" s="39"/>
      <c r="O76" s="39"/>
      <c r="P76" s="39"/>
      <c r="Q76" s="39"/>
      <c r="R76" s="39"/>
    </row>
    <row r="77" spans="1:18" ht="24" customHeight="1">
      <c r="A77" s="192">
        <v>4</v>
      </c>
      <c r="B77" s="193" t="s">
        <v>367</v>
      </c>
      <c r="C77" s="540">
        <v>57711.7</v>
      </c>
      <c r="D77" s="191"/>
      <c r="E77" s="193" t="s">
        <v>303</v>
      </c>
      <c r="F77" s="686" t="s">
        <v>371</v>
      </c>
      <c r="G77" s="194"/>
      <c r="H77" s="194"/>
      <c r="I77" s="194"/>
      <c r="J77" s="194"/>
      <c r="K77" s="194"/>
      <c r="L77" s="194"/>
      <c r="M77" s="193" t="s">
        <v>46</v>
      </c>
      <c r="N77" s="39"/>
      <c r="O77" s="39"/>
      <c r="P77" s="39"/>
      <c r="Q77" s="39"/>
      <c r="R77" s="39"/>
    </row>
    <row r="78" spans="1:18" ht="24" customHeight="1">
      <c r="A78" s="192">
        <v>5</v>
      </c>
      <c r="B78" s="193" t="s">
        <v>367</v>
      </c>
      <c r="C78" s="540">
        <v>120814.59</v>
      </c>
      <c r="D78" s="191"/>
      <c r="E78" s="193" t="s">
        <v>303</v>
      </c>
      <c r="F78" s="686" t="s">
        <v>372</v>
      </c>
      <c r="G78" s="194"/>
      <c r="H78" s="194"/>
      <c r="I78" s="194"/>
      <c r="J78" s="194"/>
      <c r="K78" s="194"/>
      <c r="L78" s="194"/>
      <c r="M78" s="193" t="s">
        <v>46</v>
      </c>
      <c r="N78" s="39"/>
      <c r="O78" s="39"/>
      <c r="P78" s="39"/>
      <c r="Q78" s="39"/>
      <c r="R78" s="39"/>
    </row>
    <row r="79" spans="1:18" ht="24" customHeight="1">
      <c r="A79" s="192">
        <v>6</v>
      </c>
      <c r="B79" s="193" t="s">
        <v>367</v>
      </c>
      <c r="C79" s="540">
        <v>115702.15</v>
      </c>
      <c r="D79" s="191"/>
      <c r="E79" s="193" t="s">
        <v>303</v>
      </c>
      <c r="F79" s="686" t="s">
        <v>373</v>
      </c>
      <c r="G79" s="194"/>
      <c r="H79" s="194"/>
      <c r="I79" s="194"/>
      <c r="J79" s="194"/>
      <c r="K79" s="194"/>
      <c r="L79" s="194"/>
      <c r="M79" s="193" t="s">
        <v>46</v>
      </c>
      <c r="N79" s="39"/>
      <c r="O79" s="39"/>
      <c r="P79" s="39"/>
      <c r="Q79" s="39"/>
      <c r="R79" s="39"/>
    </row>
    <row r="80" spans="1:18" ht="24" customHeight="1">
      <c r="A80" s="192">
        <v>7</v>
      </c>
      <c r="B80" s="193" t="s">
        <v>367</v>
      </c>
      <c r="C80" s="540">
        <v>33363.52</v>
      </c>
      <c r="D80" s="191"/>
      <c r="E80" s="193" t="s">
        <v>303</v>
      </c>
      <c r="F80" s="686" t="s">
        <v>374</v>
      </c>
      <c r="G80" s="194"/>
      <c r="H80" s="194"/>
      <c r="I80" s="194"/>
      <c r="J80" s="194"/>
      <c r="K80" s="194"/>
      <c r="L80" s="194"/>
      <c r="M80" s="193" t="s">
        <v>46</v>
      </c>
      <c r="N80" s="39"/>
      <c r="O80" s="39"/>
      <c r="P80" s="39"/>
      <c r="Q80" s="39"/>
      <c r="R80" s="39"/>
    </row>
    <row r="81" spans="1:18" ht="24" customHeight="1">
      <c r="A81" s="192">
        <v>8</v>
      </c>
      <c r="B81" s="193" t="s">
        <v>367</v>
      </c>
      <c r="C81" s="540">
        <v>151986.3</v>
      </c>
      <c r="D81" s="191"/>
      <c r="E81" s="193" t="s">
        <v>303</v>
      </c>
      <c r="F81" s="686" t="s">
        <v>375</v>
      </c>
      <c r="G81" s="194"/>
      <c r="H81" s="194"/>
      <c r="I81" s="194"/>
      <c r="J81" s="194"/>
      <c r="K81" s="194"/>
      <c r="L81" s="194"/>
      <c r="M81" s="193" t="s">
        <v>46</v>
      </c>
      <c r="N81" s="39"/>
      <c r="O81" s="39"/>
      <c r="P81" s="39"/>
      <c r="Q81" s="39"/>
      <c r="R81" s="39"/>
    </row>
    <row r="82" spans="1:18" ht="24" customHeight="1">
      <c r="A82" s="192">
        <v>9</v>
      </c>
      <c r="B82" s="193" t="s">
        <v>367</v>
      </c>
      <c r="C82" s="540">
        <v>126006.56</v>
      </c>
      <c r="D82" s="191"/>
      <c r="E82" s="193" t="s">
        <v>303</v>
      </c>
      <c r="F82" s="686" t="s">
        <v>376</v>
      </c>
      <c r="G82" s="194"/>
      <c r="H82" s="194"/>
      <c r="I82" s="194"/>
      <c r="J82" s="194"/>
      <c r="K82" s="194"/>
      <c r="L82" s="194"/>
      <c r="M82" s="193" t="s">
        <v>46</v>
      </c>
      <c r="N82" s="39"/>
      <c r="O82" s="39"/>
      <c r="P82" s="39"/>
      <c r="Q82" s="39"/>
      <c r="R82" s="39"/>
    </row>
    <row r="83" spans="1:18" ht="24" customHeight="1">
      <c r="A83" s="192">
        <v>10</v>
      </c>
      <c r="B83" s="193" t="s">
        <v>367</v>
      </c>
      <c r="C83" s="540">
        <v>251519.79</v>
      </c>
      <c r="D83" s="191"/>
      <c r="E83" s="193" t="s">
        <v>303</v>
      </c>
      <c r="F83" s="686" t="s">
        <v>377</v>
      </c>
      <c r="G83" s="194"/>
      <c r="H83" s="194"/>
      <c r="I83" s="194"/>
      <c r="J83" s="194"/>
      <c r="K83" s="194"/>
      <c r="L83" s="194"/>
      <c r="M83" s="193" t="s">
        <v>46</v>
      </c>
      <c r="N83" s="39"/>
      <c r="O83" s="39"/>
      <c r="P83" s="39"/>
      <c r="Q83" s="39"/>
      <c r="R83" s="39"/>
    </row>
    <row r="84" spans="1:18" ht="24" customHeight="1">
      <c r="A84" s="192">
        <v>11</v>
      </c>
      <c r="B84" s="193" t="s">
        <v>367</v>
      </c>
      <c r="C84" s="540">
        <v>9064.99</v>
      </c>
      <c r="D84" s="191"/>
      <c r="E84" s="193" t="s">
        <v>303</v>
      </c>
      <c r="F84" s="686" t="s">
        <v>378</v>
      </c>
      <c r="G84" s="194"/>
      <c r="H84" s="194"/>
      <c r="I84" s="194"/>
      <c r="J84" s="194"/>
      <c r="K84" s="194"/>
      <c r="L84" s="194"/>
      <c r="M84" s="193" t="s">
        <v>46</v>
      </c>
      <c r="N84" s="39"/>
      <c r="O84" s="39"/>
      <c r="P84" s="39"/>
      <c r="Q84" s="39"/>
      <c r="R84" s="39"/>
    </row>
    <row r="85" spans="1:18" ht="24" customHeight="1">
      <c r="A85" s="192">
        <v>12</v>
      </c>
      <c r="B85" s="193" t="s">
        <v>367</v>
      </c>
      <c r="C85" s="540">
        <v>77975.49</v>
      </c>
      <c r="D85" s="191"/>
      <c r="E85" s="193" t="s">
        <v>303</v>
      </c>
      <c r="F85" s="686" t="s">
        <v>379</v>
      </c>
      <c r="G85" s="194"/>
      <c r="H85" s="194"/>
      <c r="I85" s="194"/>
      <c r="J85" s="194"/>
      <c r="K85" s="194"/>
      <c r="L85" s="194"/>
      <c r="M85" s="193" t="s">
        <v>46</v>
      </c>
      <c r="N85" s="39"/>
      <c r="O85" s="39"/>
      <c r="P85" s="39"/>
      <c r="Q85" s="39"/>
      <c r="R85" s="39"/>
    </row>
    <row r="86" spans="1:18" ht="24" customHeight="1">
      <c r="A86" s="192">
        <v>13</v>
      </c>
      <c r="B86" s="193" t="s">
        <v>367</v>
      </c>
      <c r="C86" s="540">
        <v>156703.19</v>
      </c>
      <c r="D86" s="191"/>
      <c r="E86" s="193" t="s">
        <v>303</v>
      </c>
      <c r="F86" s="686" t="s">
        <v>380</v>
      </c>
      <c r="G86" s="194"/>
      <c r="H86" s="194"/>
      <c r="I86" s="194"/>
      <c r="J86" s="194"/>
      <c r="K86" s="194"/>
      <c r="L86" s="194"/>
      <c r="M86" s="193" t="s">
        <v>46</v>
      </c>
      <c r="N86" s="39"/>
      <c r="O86" s="39"/>
      <c r="P86" s="39"/>
      <c r="Q86" s="39"/>
      <c r="R86" s="39"/>
    </row>
    <row r="87" spans="1:18" ht="24" customHeight="1">
      <c r="A87" s="192">
        <v>14</v>
      </c>
      <c r="B87" s="193" t="s">
        <v>367</v>
      </c>
      <c r="C87" s="540">
        <v>395107.87</v>
      </c>
      <c r="D87" s="191"/>
      <c r="E87" s="193" t="s">
        <v>303</v>
      </c>
      <c r="F87" s="686" t="s">
        <v>381</v>
      </c>
      <c r="G87" s="194"/>
      <c r="H87" s="194"/>
      <c r="I87" s="194"/>
      <c r="J87" s="194"/>
      <c r="K87" s="194"/>
      <c r="L87" s="194"/>
      <c r="M87" s="193" t="s">
        <v>46</v>
      </c>
      <c r="N87" s="39"/>
      <c r="O87" s="39"/>
      <c r="P87" s="39"/>
      <c r="Q87" s="39"/>
      <c r="R87" s="39"/>
    </row>
    <row r="88" spans="1:18" ht="24" customHeight="1">
      <c r="A88" s="192">
        <v>15</v>
      </c>
      <c r="B88" s="193" t="s">
        <v>367</v>
      </c>
      <c r="C88" s="540">
        <v>257975.33</v>
      </c>
      <c r="D88" s="191"/>
      <c r="E88" s="193" t="s">
        <v>303</v>
      </c>
      <c r="F88" s="686" t="s">
        <v>382</v>
      </c>
      <c r="G88" s="194"/>
      <c r="H88" s="194"/>
      <c r="I88" s="194"/>
      <c r="J88" s="194"/>
      <c r="K88" s="194"/>
      <c r="L88" s="194"/>
      <c r="M88" s="193" t="s">
        <v>46</v>
      </c>
      <c r="N88" s="39"/>
      <c r="O88" s="39"/>
      <c r="P88" s="39"/>
      <c r="Q88" s="39"/>
      <c r="R88" s="39"/>
    </row>
    <row r="89" spans="1:18" ht="24" customHeight="1">
      <c r="A89" s="192">
        <v>16</v>
      </c>
      <c r="B89" s="193" t="s">
        <v>367</v>
      </c>
      <c r="C89" s="540">
        <v>103571.96</v>
      </c>
      <c r="D89" s="191"/>
      <c r="E89" s="193" t="s">
        <v>303</v>
      </c>
      <c r="F89" s="686" t="s">
        <v>383</v>
      </c>
      <c r="G89" s="194"/>
      <c r="H89" s="194"/>
      <c r="I89" s="194"/>
      <c r="J89" s="194"/>
      <c r="K89" s="194"/>
      <c r="L89" s="194"/>
      <c r="M89" s="193" t="s">
        <v>46</v>
      </c>
      <c r="N89" s="39"/>
      <c r="O89" s="39"/>
      <c r="P89" s="39"/>
      <c r="Q89" s="39"/>
      <c r="R89" s="39"/>
    </row>
    <row r="90" spans="1:18" ht="24" customHeight="1">
      <c r="A90" s="192">
        <v>17</v>
      </c>
      <c r="B90" s="193" t="s">
        <v>367</v>
      </c>
      <c r="C90" s="540">
        <v>129645.1</v>
      </c>
      <c r="D90" s="191"/>
      <c r="E90" s="193" t="s">
        <v>303</v>
      </c>
      <c r="F90" s="686" t="s">
        <v>384</v>
      </c>
      <c r="G90" s="194"/>
      <c r="H90" s="194"/>
      <c r="I90" s="194"/>
      <c r="J90" s="194"/>
      <c r="K90" s="194"/>
      <c r="L90" s="194"/>
      <c r="M90" s="193" t="s">
        <v>46</v>
      </c>
      <c r="N90" s="39"/>
      <c r="O90" s="39"/>
      <c r="P90" s="39"/>
      <c r="Q90" s="39"/>
      <c r="R90" s="39"/>
    </row>
    <row r="91" spans="1:18" ht="24" customHeight="1">
      <c r="A91" s="192">
        <v>18</v>
      </c>
      <c r="B91" s="193" t="s">
        <v>367</v>
      </c>
      <c r="C91" s="540">
        <v>121824.67</v>
      </c>
      <c r="D91" s="191"/>
      <c r="E91" s="193" t="s">
        <v>303</v>
      </c>
      <c r="F91" s="686" t="s">
        <v>385</v>
      </c>
      <c r="G91" s="194"/>
      <c r="H91" s="194"/>
      <c r="I91" s="194"/>
      <c r="J91" s="194"/>
      <c r="K91" s="194"/>
      <c r="L91" s="194"/>
      <c r="M91" s="193" t="s">
        <v>46</v>
      </c>
      <c r="N91" s="39"/>
      <c r="O91" s="39"/>
      <c r="P91" s="39"/>
      <c r="Q91" s="39"/>
      <c r="R91" s="39"/>
    </row>
    <row r="92" spans="1:18" ht="24" customHeight="1">
      <c r="A92" s="192">
        <v>19</v>
      </c>
      <c r="B92" s="193" t="s">
        <v>367</v>
      </c>
      <c r="C92" s="540">
        <v>355082.15</v>
      </c>
      <c r="D92" s="191"/>
      <c r="E92" s="193" t="s">
        <v>303</v>
      </c>
      <c r="F92" s="686" t="s">
        <v>386</v>
      </c>
      <c r="G92" s="194"/>
      <c r="H92" s="194"/>
      <c r="I92" s="194"/>
      <c r="J92" s="194"/>
      <c r="K92" s="194"/>
      <c r="L92" s="194"/>
      <c r="M92" s="193" t="s">
        <v>46</v>
      </c>
      <c r="N92" s="39"/>
      <c r="O92" s="39"/>
      <c r="P92" s="39"/>
      <c r="Q92" s="39"/>
      <c r="R92" s="39"/>
    </row>
    <row r="93" spans="1:18" ht="24" customHeight="1">
      <c r="A93" s="192">
        <v>20</v>
      </c>
      <c r="B93" s="193" t="s">
        <v>367</v>
      </c>
      <c r="C93" s="540">
        <v>18820.34</v>
      </c>
      <c r="D93" s="191"/>
      <c r="E93" s="193" t="s">
        <v>303</v>
      </c>
      <c r="F93" s="686" t="s">
        <v>387</v>
      </c>
      <c r="G93" s="194"/>
      <c r="H93" s="194"/>
      <c r="I93" s="194"/>
      <c r="J93" s="194"/>
      <c r="K93" s="194"/>
      <c r="L93" s="194"/>
      <c r="M93" s="193" t="s">
        <v>46</v>
      </c>
      <c r="N93" s="39"/>
      <c r="O93" s="39"/>
      <c r="P93" s="39"/>
      <c r="Q93" s="39"/>
      <c r="R93" s="39"/>
    </row>
    <row r="94" spans="1:18" ht="24" customHeight="1">
      <c r="A94" s="192">
        <v>21</v>
      </c>
      <c r="B94" s="193" t="s">
        <v>367</v>
      </c>
      <c r="C94" s="540">
        <v>177788.22</v>
      </c>
      <c r="D94" s="191"/>
      <c r="E94" s="193" t="s">
        <v>303</v>
      </c>
      <c r="F94" s="686" t="s">
        <v>388</v>
      </c>
      <c r="G94" s="194"/>
      <c r="H94" s="194"/>
      <c r="I94" s="194"/>
      <c r="J94" s="194"/>
      <c r="K94" s="194"/>
      <c r="L94" s="194"/>
      <c r="M94" s="193" t="s">
        <v>46</v>
      </c>
      <c r="N94" s="39"/>
      <c r="O94" s="39"/>
      <c r="P94" s="39"/>
      <c r="Q94" s="39"/>
      <c r="R94" s="39"/>
    </row>
    <row r="95" spans="1:18" ht="24" customHeight="1">
      <c r="A95" s="192">
        <v>22</v>
      </c>
      <c r="B95" s="193" t="s">
        <v>367</v>
      </c>
      <c r="C95" s="195">
        <v>108602.24</v>
      </c>
      <c r="D95" s="195"/>
      <c r="E95" s="193" t="s">
        <v>303</v>
      </c>
      <c r="F95" s="686" t="s">
        <v>389</v>
      </c>
      <c r="G95" s="194"/>
      <c r="H95" s="194"/>
      <c r="I95" s="194"/>
      <c r="J95" s="194"/>
      <c r="K95" s="194"/>
      <c r="L95" s="194"/>
      <c r="M95" s="193" t="s">
        <v>46</v>
      </c>
      <c r="N95" s="39"/>
      <c r="O95" s="39"/>
      <c r="P95" s="39"/>
      <c r="Q95" s="39"/>
      <c r="R95" s="39"/>
    </row>
    <row r="96" spans="1:18" ht="24" customHeight="1">
      <c r="A96" s="192">
        <v>23</v>
      </c>
      <c r="B96" s="193" t="s">
        <v>367</v>
      </c>
      <c r="C96" s="196">
        <v>53136.55</v>
      </c>
      <c r="D96" s="196"/>
      <c r="E96" s="193" t="s">
        <v>303</v>
      </c>
      <c r="F96" s="686" t="s">
        <v>390</v>
      </c>
      <c r="G96" s="194"/>
      <c r="H96" s="194"/>
      <c r="I96" s="194"/>
      <c r="J96" s="194"/>
      <c r="K96" s="194"/>
      <c r="L96" s="194"/>
      <c r="M96" s="193" t="s">
        <v>46</v>
      </c>
      <c r="N96" s="39"/>
      <c r="O96" s="39"/>
      <c r="P96" s="39"/>
      <c r="Q96" s="39"/>
      <c r="R96" s="39"/>
    </row>
    <row r="97" spans="1:18" ht="24" customHeight="1">
      <c r="A97" s="192">
        <v>24</v>
      </c>
      <c r="B97" s="193" t="s">
        <v>367</v>
      </c>
      <c r="C97" s="196">
        <v>201385.98</v>
      </c>
      <c r="D97" s="196"/>
      <c r="E97" s="193" t="s">
        <v>303</v>
      </c>
      <c r="F97" s="686" t="s">
        <v>391</v>
      </c>
      <c r="G97" s="194"/>
      <c r="H97" s="194"/>
      <c r="I97" s="194"/>
      <c r="J97" s="194"/>
      <c r="K97" s="194"/>
      <c r="L97" s="194"/>
      <c r="M97" s="193" t="s">
        <v>46</v>
      </c>
      <c r="N97" s="39"/>
      <c r="O97" s="39"/>
      <c r="P97" s="39"/>
      <c r="Q97" s="39"/>
      <c r="R97" s="39"/>
    </row>
    <row r="98" spans="1:18" ht="24" customHeight="1">
      <c r="A98" s="192">
        <v>25</v>
      </c>
      <c r="B98" s="193" t="s">
        <v>367</v>
      </c>
      <c r="C98" s="196">
        <v>71327.11</v>
      </c>
      <c r="D98" s="196"/>
      <c r="E98" s="193" t="s">
        <v>303</v>
      </c>
      <c r="F98" s="686" t="s">
        <v>392</v>
      </c>
      <c r="G98" s="194"/>
      <c r="H98" s="194"/>
      <c r="I98" s="194"/>
      <c r="J98" s="194"/>
      <c r="K98" s="194"/>
      <c r="L98" s="194"/>
      <c r="M98" s="193" t="s">
        <v>46</v>
      </c>
      <c r="N98" s="39"/>
      <c r="O98" s="39"/>
      <c r="P98" s="39"/>
      <c r="Q98" s="39"/>
      <c r="R98" s="39"/>
    </row>
    <row r="99" spans="1:18" ht="24" customHeight="1">
      <c r="A99" s="192">
        <v>26</v>
      </c>
      <c r="B99" s="193" t="s">
        <v>367</v>
      </c>
      <c r="C99" s="196">
        <v>139078.89</v>
      </c>
      <c r="D99" s="196"/>
      <c r="E99" s="193" t="s">
        <v>303</v>
      </c>
      <c r="F99" s="686" t="s">
        <v>393</v>
      </c>
      <c r="G99" s="194"/>
      <c r="H99" s="194"/>
      <c r="I99" s="194"/>
      <c r="J99" s="194"/>
      <c r="K99" s="194"/>
      <c r="L99" s="194"/>
      <c r="M99" s="193" t="s">
        <v>46</v>
      </c>
      <c r="N99" s="39"/>
      <c r="O99" s="39"/>
      <c r="P99" s="39"/>
      <c r="Q99" s="39"/>
      <c r="R99" s="39"/>
    </row>
    <row r="100" spans="1:18" ht="24" customHeight="1">
      <c r="A100" s="192">
        <v>27</v>
      </c>
      <c r="B100" s="193" t="s">
        <v>367</v>
      </c>
      <c r="C100" s="196">
        <v>194530.34</v>
      </c>
      <c r="D100" s="196"/>
      <c r="E100" s="193" t="s">
        <v>303</v>
      </c>
      <c r="F100" s="686" t="s">
        <v>394</v>
      </c>
      <c r="G100" s="194"/>
      <c r="H100" s="194"/>
      <c r="I100" s="194"/>
      <c r="J100" s="194"/>
      <c r="K100" s="194"/>
      <c r="L100" s="194"/>
      <c r="M100" s="193" t="s">
        <v>46</v>
      </c>
      <c r="N100" s="39"/>
      <c r="O100" s="39"/>
      <c r="P100" s="39"/>
      <c r="Q100" s="39"/>
      <c r="R100" s="39"/>
    </row>
    <row r="101" spans="1:18" ht="24" customHeight="1">
      <c r="A101" s="192">
        <v>28</v>
      </c>
      <c r="B101" s="193" t="s">
        <v>367</v>
      </c>
      <c r="C101" s="196">
        <v>71311.55</v>
      </c>
      <c r="D101" s="196"/>
      <c r="E101" s="193" t="s">
        <v>303</v>
      </c>
      <c r="F101" s="686" t="s">
        <v>395</v>
      </c>
      <c r="G101" s="194"/>
      <c r="H101" s="194"/>
      <c r="I101" s="194"/>
      <c r="J101" s="194"/>
      <c r="K101" s="194"/>
      <c r="L101" s="194"/>
      <c r="M101" s="193" t="s">
        <v>46</v>
      </c>
      <c r="N101" s="39"/>
      <c r="O101" s="39"/>
      <c r="P101" s="39"/>
      <c r="Q101" s="39"/>
      <c r="R101" s="39"/>
    </row>
    <row r="102" spans="1:18" ht="24" customHeight="1">
      <c r="A102" s="192">
        <v>29</v>
      </c>
      <c r="B102" s="193" t="s">
        <v>367</v>
      </c>
      <c r="C102" s="196">
        <v>63191.65</v>
      </c>
      <c r="D102" s="196"/>
      <c r="E102" s="193" t="s">
        <v>303</v>
      </c>
      <c r="F102" s="686" t="s">
        <v>396</v>
      </c>
      <c r="G102" s="194"/>
      <c r="H102" s="194"/>
      <c r="I102" s="194"/>
      <c r="J102" s="194"/>
      <c r="K102" s="194"/>
      <c r="L102" s="194"/>
      <c r="M102" s="193" t="s">
        <v>46</v>
      </c>
      <c r="N102" s="39"/>
      <c r="O102" s="39"/>
      <c r="P102" s="39"/>
      <c r="Q102" s="39"/>
      <c r="R102" s="39"/>
    </row>
    <row r="103" spans="1:18" ht="24" customHeight="1">
      <c r="A103" s="192">
        <v>30</v>
      </c>
      <c r="B103" s="193" t="s">
        <v>367</v>
      </c>
      <c r="C103" s="196">
        <v>59630.63</v>
      </c>
      <c r="D103" s="196"/>
      <c r="E103" s="193" t="s">
        <v>303</v>
      </c>
      <c r="F103" s="686" t="s">
        <v>397</v>
      </c>
      <c r="G103" s="194"/>
      <c r="H103" s="194"/>
      <c r="I103" s="194"/>
      <c r="J103" s="194"/>
      <c r="K103" s="194"/>
      <c r="L103" s="194"/>
      <c r="M103" s="193" t="s">
        <v>46</v>
      </c>
      <c r="N103" s="39"/>
      <c r="O103" s="39"/>
      <c r="P103" s="39"/>
      <c r="Q103" s="39"/>
      <c r="R103" s="39"/>
    </row>
    <row r="104" spans="1:18" ht="24" customHeight="1">
      <c r="A104" s="192">
        <v>31</v>
      </c>
      <c r="B104" s="193" t="s">
        <v>367</v>
      </c>
      <c r="C104" s="196">
        <v>106949.57</v>
      </c>
      <c r="D104" s="196"/>
      <c r="E104" s="193" t="s">
        <v>303</v>
      </c>
      <c r="F104" s="686" t="s">
        <v>398</v>
      </c>
      <c r="G104" s="194"/>
      <c r="H104" s="194"/>
      <c r="I104" s="194"/>
      <c r="J104" s="194"/>
      <c r="K104" s="194"/>
      <c r="L104" s="194"/>
      <c r="M104" s="193" t="s">
        <v>46</v>
      </c>
      <c r="N104" s="39"/>
      <c r="O104" s="39"/>
      <c r="P104" s="39"/>
      <c r="Q104" s="39"/>
      <c r="R104" s="39"/>
    </row>
    <row r="105" spans="1:18" ht="24" customHeight="1">
      <c r="A105" s="192">
        <v>32</v>
      </c>
      <c r="B105" s="193" t="s">
        <v>367</v>
      </c>
      <c r="C105" s="196">
        <v>28469.06</v>
      </c>
      <c r="D105" s="196"/>
      <c r="E105" s="193" t="s">
        <v>303</v>
      </c>
      <c r="F105" s="686" t="s">
        <v>399</v>
      </c>
      <c r="G105" s="194"/>
      <c r="H105" s="194"/>
      <c r="I105" s="194"/>
      <c r="J105" s="194"/>
      <c r="K105" s="194"/>
      <c r="L105" s="194"/>
      <c r="M105" s="193" t="s">
        <v>46</v>
      </c>
      <c r="N105" s="39"/>
      <c r="O105" s="39"/>
      <c r="P105" s="39"/>
      <c r="Q105" s="39"/>
      <c r="R105" s="39"/>
    </row>
    <row r="106" spans="1:18" ht="24" customHeight="1">
      <c r="A106" s="192">
        <v>33</v>
      </c>
      <c r="B106" s="193" t="s">
        <v>367</v>
      </c>
      <c r="C106" s="196">
        <v>61226.27</v>
      </c>
      <c r="D106" s="196"/>
      <c r="E106" s="193" t="s">
        <v>303</v>
      </c>
      <c r="F106" s="686" t="s">
        <v>400</v>
      </c>
      <c r="G106" s="194"/>
      <c r="H106" s="194"/>
      <c r="I106" s="194"/>
      <c r="J106" s="194"/>
      <c r="K106" s="194"/>
      <c r="L106" s="194"/>
      <c r="M106" s="193" t="s">
        <v>46</v>
      </c>
      <c r="N106" s="39"/>
      <c r="O106" s="39"/>
      <c r="P106" s="39"/>
      <c r="Q106" s="39"/>
      <c r="R106" s="39"/>
    </row>
    <row r="107" spans="1:18" ht="24" customHeight="1">
      <c r="A107" s="192">
        <v>34</v>
      </c>
      <c r="B107" s="193" t="s">
        <v>367</v>
      </c>
      <c r="C107" s="196">
        <v>63011.29</v>
      </c>
      <c r="D107" s="196"/>
      <c r="E107" s="193" t="s">
        <v>303</v>
      </c>
      <c r="F107" s="686" t="s">
        <v>401</v>
      </c>
      <c r="G107" s="194"/>
      <c r="H107" s="194"/>
      <c r="I107" s="194"/>
      <c r="J107" s="194"/>
      <c r="K107" s="194"/>
      <c r="L107" s="194"/>
      <c r="M107" s="193" t="s">
        <v>46</v>
      </c>
      <c r="N107" s="39"/>
      <c r="O107" s="39"/>
      <c r="P107" s="39"/>
      <c r="Q107" s="39"/>
      <c r="R107" s="39"/>
    </row>
    <row r="108" spans="1:18" ht="24" customHeight="1">
      <c r="A108" s="192">
        <v>35</v>
      </c>
      <c r="B108" s="193" t="s">
        <v>367</v>
      </c>
      <c r="C108" s="196">
        <v>168961.89</v>
      </c>
      <c r="D108" s="196"/>
      <c r="E108" s="193" t="s">
        <v>303</v>
      </c>
      <c r="F108" s="686" t="s">
        <v>402</v>
      </c>
      <c r="G108" s="194"/>
      <c r="H108" s="194"/>
      <c r="I108" s="194"/>
      <c r="J108" s="194"/>
      <c r="K108" s="194"/>
      <c r="L108" s="194"/>
      <c r="M108" s="193" t="s">
        <v>46</v>
      </c>
      <c r="N108" s="39"/>
      <c r="O108" s="39"/>
      <c r="P108" s="39"/>
      <c r="Q108" s="39"/>
      <c r="R108" s="39"/>
    </row>
    <row r="109" spans="1:18" ht="24" customHeight="1">
      <c r="A109" s="192">
        <v>36</v>
      </c>
      <c r="B109" s="193" t="s">
        <v>367</v>
      </c>
      <c r="C109" s="196">
        <v>94493.68</v>
      </c>
      <c r="D109" s="196"/>
      <c r="E109" s="193" t="s">
        <v>303</v>
      </c>
      <c r="F109" s="686" t="s">
        <v>403</v>
      </c>
      <c r="G109" s="194"/>
      <c r="H109" s="194"/>
      <c r="I109" s="194"/>
      <c r="J109" s="194"/>
      <c r="K109" s="194"/>
      <c r="L109" s="194"/>
      <c r="M109" s="193" t="s">
        <v>46</v>
      </c>
      <c r="N109" s="39"/>
      <c r="O109" s="39"/>
      <c r="P109" s="39"/>
      <c r="Q109" s="39"/>
      <c r="R109" s="39"/>
    </row>
    <row r="110" spans="1:18" ht="24" customHeight="1">
      <c r="A110" s="192">
        <v>37</v>
      </c>
      <c r="B110" s="193" t="s">
        <v>367</v>
      </c>
      <c r="C110" s="196">
        <v>51290.25</v>
      </c>
      <c r="D110" s="196"/>
      <c r="E110" s="193" t="s">
        <v>303</v>
      </c>
      <c r="F110" s="686" t="s">
        <v>404</v>
      </c>
      <c r="G110" s="194"/>
      <c r="H110" s="194"/>
      <c r="I110" s="194"/>
      <c r="J110" s="194"/>
      <c r="K110" s="194"/>
      <c r="L110" s="194"/>
      <c r="M110" s="193" t="s">
        <v>46</v>
      </c>
      <c r="N110" s="39"/>
      <c r="O110" s="39"/>
      <c r="P110" s="39"/>
      <c r="Q110" s="39"/>
      <c r="R110" s="39"/>
    </row>
    <row r="111" spans="1:18" ht="24" customHeight="1">
      <c r="A111" s="192">
        <v>38</v>
      </c>
      <c r="B111" s="193" t="s">
        <v>367</v>
      </c>
      <c r="C111" s="196">
        <v>34683.53</v>
      </c>
      <c r="D111" s="196"/>
      <c r="E111" s="193" t="s">
        <v>303</v>
      </c>
      <c r="F111" s="686" t="s">
        <v>405</v>
      </c>
      <c r="G111" s="194"/>
      <c r="H111" s="194"/>
      <c r="I111" s="194"/>
      <c r="J111" s="194"/>
      <c r="K111" s="194"/>
      <c r="L111" s="194"/>
      <c r="M111" s="193" t="s">
        <v>46</v>
      </c>
      <c r="N111" s="39"/>
      <c r="O111" s="39"/>
      <c r="P111" s="39"/>
      <c r="Q111" s="39"/>
      <c r="R111" s="39"/>
    </row>
    <row r="112" spans="1:18" ht="24" customHeight="1">
      <c r="A112" s="192">
        <v>39</v>
      </c>
      <c r="B112" s="193" t="s">
        <v>367</v>
      </c>
      <c r="C112" s="196">
        <v>77703.42</v>
      </c>
      <c r="D112" s="196"/>
      <c r="E112" s="193" t="s">
        <v>303</v>
      </c>
      <c r="F112" s="686" t="s">
        <v>406</v>
      </c>
      <c r="G112" s="194"/>
      <c r="H112" s="194"/>
      <c r="I112" s="194"/>
      <c r="J112" s="194"/>
      <c r="K112" s="194"/>
      <c r="L112" s="194"/>
      <c r="M112" s="193" t="s">
        <v>46</v>
      </c>
      <c r="N112" s="39"/>
      <c r="O112" s="39"/>
      <c r="P112" s="39"/>
      <c r="Q112" s="39"/>
      <c r="R112" s="39"/>
    </row>
    <row r="113" spans="1:18" ht="24" customHeight="1">
      <c r="A113" s="192">
        <v>40</v>
      </c>
      <c r="B113" s="193" t="s">
        <v>367</v>
      </c>
      <c r="C113" s="196">
        <v>66049.49</v>
      </c>
      <c r="D113" s="196"/>
      <c r="E113" s="193" t="s">
        <v>303</v>
      </c>
      <c r="F113" s="686" t="s">
        <v>407</v>
      </c>
      <c r="G113" s="194"/>
      <c r="H113" s="194"/>
      <c r="I113" s="194"/>
      <c r="J113" s="194"/>
      <c r="K113" s="194"/>
      <c r="L113" s="194"/>
      <c r="M113" s="193" t="s">
        <v>46</v>
      </c>
      <c r="N113" s="39"/>
      <c r="O113" s="39"/>
      <c r="P113" s="39"/>
      <c r="Q113" s="39"/>
      <c r="R113" s="39"/>
    </row>
    <row r="114" spans="1:18" ht="24" customHeight="1">
      <c r="A114" s="192">
        <v>41</v>
      </c>
      <c r="B114" s="193" t="s">
        <v>367</v>
      </c>
      <c r="C114" s="196">
        <v>26263.23</v>
      </c>
      <c r="D114" s="196"/>
      <c r="E114" s="193" t="s">
        <v>303</v>
      </c>
      <c r="F114" s="686" t="s">
        <v>408</v>
      </c>
      <c r="G114" s="194"/>
      <c r="H114" s="194"/>
      <c r="I114" s="194"/>
      <c r="J114" s="194"/>
      <c r="K114" s="194"/>
      <c r="L114" s="194"/>
      <c r="M114" s="193" t="s">
        <v>46</v>
      </c>
      <c r="N114" s="39"/>
      <c r="O114" s="39"/>
      <c r="P114" s="39"/>
      <c r="Q114" s="39"/>
      <c r="R114" s="39"/>
    </row>
    <row r="115" spans="1:18" ht="24" customHeight="1">
      <c r="A115" s="192">
        <v>42</v>
      </c>
      <c r="B115" s="193" t="s">
        <v>367</v>
      </c>
      <c r="C115" s="196">
        <v>28896.38</v>
      </c>
      <c r="D115" s="196"/>
      <c r="E115" s="193" t="s">
        <v>303</v>
      </c>
      <c r="F115" s="686" t="s">
        <v>409</v>
      </c>
      <c r="G115" s="194"/>
      <c r="H115" s="194"/>
      <c r="I115" s="194"/>
      <c r="J115" s="194"/>
      <c r="K115" s="194"/>
      <c r="L115" s="194"/>
      <c r="M115" s="193" t="s">
        <v>46</v>
      </c>
      <c r="N115" s="39"/>
      <c r="O115" s="39"/>
      <c r="P115" s="39"/>
      <c r="Q115" s="39"/>
      <c r="R115" s="39"/>
    </row>
    <row r="116" spans="1:18" ht="24" customHeight="1">
      <c r="A116" s="192">
        <v>43</v>
      </c>
      <c r="B116" s="193" t="s">
        <v>367</v>
      </c>
      <c r="C116" s="196">
        <v>75243.23</v>
      </c>
      <c r="D116" s="196"/>
      <c r="E116" s="193" t="s">
        <v>303</v>
      </c>
      <c r="F116" s="686" t="s">
        <v>20</v>
      </c>
      <c r="G116" s="194"/>
      <c r="H116" s="194"/>
      <c r="I116" s="194"/>
      <c r="J116" s="194"/>
      <c r="K116" s="194"/>
      <c r="L116" s="194"/>
      <c r="M116" s="193" t="s">
        <v>46</v>
      </c>
      <c r="N116" s="39"/>
      <c r="O116" s="39"/>
      <c r="P116" s="39"/>
      <c r="Q116" s="39"/>
      <c r="R116" s="39"/>
    </row>
    <row r="117" spans="1:18" ht="24" customHeight="1">
      <c r="A117" s="192">
        <v>44</v>
      </c>
      <c r="B117" s="193" t="s">
        <v>367</v>
      </c>
      <c r="C117" s="196">
        <v>24204.13</v>
      </c>
      <c r="D117" s="196"/>
      <c r="E117" s="193" t="s">
        <v>303</v>
      </c>
      <c r="F117" s="686" t="s">
        <v>21</v>
      </c>
      <c r="G117" s="194"/>
      <c r="H117" s="194"/>
      <c r="I117" s="194"/>
      <c r="J117" s="194"/>
      <c r="K117" s="194"/>
      <c r="L117" s="194"/>
      <c r="M117" s="193" t="s">
        <v>46</v>
      </c>
      <c r="N117" s="39"/>
      <c r="O117" s="39"/>
      <c r="P117" s="39"/>
      <c r="Q117" s="39"/>
      <c r="R117" s="39"/>
    </row>
    <row r="118" spans="1:18" ht="24" customHeight="1">
      <c r="A118" s="192">
        <v>45</v>
      </c>
      <c r="B118" s="193" t="s">
        <v>367</v>
      </c>
      <c r="C118" s="196">
        <v>89460.23</v>
      </c>
      <c r="D118" s="196"/>
      <c r="E118" s="193" t="s">
        <v>303</v>
      </c>
      <c r="F118" s="686" t="s">
        <v>410</v>
      </c>
      <c r="G118" s="194"/>
      <c r="H118" s="194"/>
      <c r="I118" s="194"/>
      <c r="J118" s="194"/>
      <c r="K118" s="194"/>
      <c r="L118" s="194"/>
      <c r="M118" s="193" t="s">
        <v>46</v>
      </c>
      <c r="N118" s="39"/>
      <c r="O118" s="39"/>
      <c r="P118" s="39"/>
      <c r="Q118" s="39"/>
      <c r="R118" s="39"/>
    </row>
    <row r="119" spans="1:18" ht="24" customHeight="1">
      <c r="A119" s="192">
        <v>46</v>
      </c>
      <c r="B119" s="193" t="s">
        <v>367</v>
      </c>
      <c r="C119" s="196">
        <v>16279.21</v>
      </c>
      <c r="D119" s="196"/>
      <c r="E119" s="193" t="s">
        <v>303</v>
      </c>
      <c r="F119" s="686" t="s">
        <v>411</v>
      </c>
      <c r="G119" s="194"/>
      <c r="H119" s="194"/>
      <c r="I119" s="194"/>
      <c r="J119" s="194"/>
      <c r="K119" s="194"/>
      <c r="L119" s="194"/>
      <c r="M119" s="193" t="s">
        <v>46</v>
      </c>
      <c r="N119" s="39"/>
      <c r="O119" s="39"/>
      <c r="P119" s="39"/>
      <c r="Q119" s="39"/>
      <c r="R119" s="39"/>
    </row>
    <row r="120" spans="1:18" ht="24" customHeight="1">
      <c r="A120" s="192">
        <v>47</v>
      </c>
      <c r="B120" s="193" t="s">
        <v>367</v>
      </c>
      <c r="C120" s="196">
        <v>114320.66</v>
      </c>
      <c r="D120" s="196"/>
      <c r="E120" s="193" t="s">
        <v>303</v>
      </c>
      <c r="F120" s="686" t="s">
        <v>412</v>
      </c>
      <c r="G120" s="194"/>
      <c r="H120" s="194"/>
      <c r="I120" s="194"/>
      <c r="J120" s="194"/>
      <c r="K120" s="194"/>
      <c r="L120" s="194"/>
      <c r="M120" s="193" t="s">
        <v>46</v>
      </c>
      <c r="N120" s="39"/>
      <c r="O120" s="39"/>
      <c r="P120" s="39"/>
      <c r="Q120" s="39"/>
      <c r="R120" s="39"/>
    </row>
    <row r="121" spans="1:18" ht="24" customHeight="1">
      <c r="A121" s="192">
        <v>48</v>
      </c>
      <c r="B121" s="193" t="s">
        <v>367</v>
      </c>
      <c r="C121" s="196">
        <v>80055.63</v>
      </c>
      <c r="D121" s="196"/>
      <c r="E121" s="193" t="s">
        <v>303</v>
      </c>
      <c r="F121" s="686" t="s">
        <v>413</v>
      </c>
      <c r="G121" s="194"/>
      <c r="H121" s="194"/>
      <c r="I121" s="194"/>
      <c r="J121" s="194"/>
      <c r="K121" s="194"/>
      <c r="L121" s="194"/>
      <c r="M121" s="193" t="s">
        <v>46</v>
      </c>
      <c r="N121" s="39"/>
      <c r="O121" s="39"/>
      <c r="P121" s="39"/>
      <c r="Q121" s="39"/>
      <c r="R121" s="39"/>
    </row>
    <row r="122" spans="1:18" ht="24" customHeight="1">
      <c r="A122" s="192">
        <v>49</v>
      </c>
      <c r="B122" s="193" t="s">
        <v>367</v>
      </c>
      <c r="C122" s="196">
        <v>109595.22</v>
      </c>
      <c r="D122" s="196"/>
      <c r="E122" s="193" t="s">
        <v>303</v>
      </c>
      <c r="F122" s="686" t="s">
        <v>414</v>
      </c>
      <c r="G122" s="194"/>
      <c r="H122" s="194"/>
      <c r="I122" s="194"/>
      <c r="J122" s="194"/>
      <c r="K122" s="194"/>
      <c r="L122" s="194"/>
      <c r="M122" s="193" t="s">
        <v>46</v>
      </c>
      <c r="N122" s="39"/>
      <c r="O122" s="39"/>
      <c r="P122" s="39"/>
      <c r="Q122" s="39"/>
      <c r="R122" s="39"/>
    </row>
    <row r="123" spans="1:18" ht="24" customHeight="1">
      <c r="A123" s="192">
        <v>50</v>
      </c>
      <c r="B123" s="193" t="s">
        <v>367</v>
      </c>
      <c r="C123" s="196">
        <v>152933.32</v>
      </c>
      <c r="D123" s="196"/>
      <c r="E123" s="193" t="s">
        <v>303</v>
      </c>
      <c r="F123" s="686" t="s">
        <v>415</v>
      </c>
      <c r="G123" s="194"/>
      <c r="H123" s="194"/>
      <c r="I123" s="194"/>
      <c r="J123" s="194"/>
      <c r="K123" s="194"/>
      <c r="L123" s="194"/>
      <c r="M123" s="193" t="s">
        <v>46</v>
      </c>
      <c r="N123" s="39"/>
      <c r="O123" s="39"/>
      <c r="P123" s="39"/>
      <c r="Q123" s="39"/>
      <c r="R123" s="39"/>
    </row>
    <row r="124" spans="1:18" ht="24" customHeight="1">
      <c r="A124" s="192">
        <v>51</v>
      </c>
      <c r="B124" s="193" t="s">
        <v>367</v>
      </c>
      <c r="C124" s="196">
        <v>25641</v>
      </c>
      <c r="D124" s="196"/>
      <c r="E124" s="193" t="s">
        <v>303</v>
      </c>
      <c r="F124" s="686" t="s">
        <v>416</v>
      </c>
      <c r="G124" s="194"/>
      <c r="H124" s="194"/>
      <c r="I124" s="194"/>
      <c r="J124" s="194"/>
      <c r="K124" s="194"/>
      <c r="L124" s="194"/>
      <c r="M124" s="193" t="s">
        <v>46</v>
      </c>
      <c r="N124" s="39"/>
      <c r="O124" s="39"/>
      <c r="P124" s="39"/>
      <c r="Q124" s="39"/>
      <c r="R124" s="39"/>
    </row>
    <row r="125" spans="1:18" ht="24" customHeight="1">
      <c r="A125" s="192">
        <v>52</v>
      </c>
      <c r="B125" s="193" t="s">
        <v>367</v>
      </c>
      <c r="C125" s="196">
        <v>79444.78</v>
      </c>
      <c r="D125" s="196"/>
      <c r="E125" s="193" t="s">
        <v>303</v>
      </c>
      <c r="F125" s="686" t="s">
        <v>417</v>
      </c>
      <c r="G125" s="194"/>
      <c r="H125" s="194"/>
      <c r="I125" s="194"/>
      <c r="J125" s="194"/>
      <c r="K125" s="194"/>
      <c r="L125" s="194"/>
      <c r="M125" s="193" t="s">
        <v>46</v>
      </c>
      <c r="N125" s="39"/>
      <c r="O125" s="39"/>
      <c r="P125" s="39"/>
      <c r="Q125" s="39"/>
      <c r="R125" s="39"/>
    </row>
    <row r="126" spans="1:18" ht="24" customHeight="1">
      <c r="A126" s="192">
        <v>53</v>
      </c>
      <c r="B126" s="193" t="s">
        <v>367</v>
      </c>
      <c r="C126" s="196">
        <v>19157.04</v>
      </c>
      <c r="D126" s="196"/>
      <c r="E126" s="193" t="s">
        <v>303</v>
      </c>
      <c r="F126" s="686" t="s">
        <v>418</v>
      </c>
      <c r="G126" s="194"/>
      <c r="H126" s="194"/>
      <c r="I126" s="194"/>
      <c r="J126" s="194"/>
      <c r="K126" s="194"/>
      <c r="L126" s="194"/>
      <c r="M126" s="193" t="s">
        <v>46</v>
      </c>
      <c r="N126" s="39"/>
      <c r="O126" s="39"/>
      <c r="P126" s="39"/>
      <c r="Q126" s="39"/>
      <c r="R126" s="39"/>
    </row>
    <row r="127" spans="1:18" ht="24" customHeight="1">
      <c r="A127" s="192">
        <v>54</v>
      </c>
      <c r="B127" s="193" t="s">
        <v>367</v>
      </c>
      <c r="C127" s="196">
        <v>207835.51</v>
      </c>
      <c r="D127" s="196"/>
      <c r="E127" s="193" t="s">
        <v>303</v>
      </c>
      <c r="F127" s="686" t="s">
        <v>419</v>
      </c>
      <c r="G127" s="194"/>
      <c r="H127" s="194"/>
      <c r="I127" s="194"/>
      <c r="J127" s="194"/>
      <c r="K127" s="194"/>
      <c r="L127" s="194"/>
      <c r="M127" s="193" t="s">
        <v>46</v>
      </c>
      <c r="N127" s="39"/>
      <c r="O127" s="39"/>
      <c r="P127" s="39"/>
      <c r="Q127" s="39"/>
      <c r="R127" s="39"/>
    </row>
    <row r="128" spans="1:18" ht="24" customHeight="1">
      <c r="A128" s="192">
        <v>55</v>
      </c>
      <c r="B128" s="193" t="s">
        <v>367</v>
      </c>
      <c r="C128" s="196">
        <v>47476.95</v>
      </c>
      <c r="D128" s="196"/>
      <c r="E128" s="193" t="s">
        <v>303</v>
      </c>
      <c r="F128" s="686" t="s">
        <v>420</v>
      </c>
      <c r="G128" s="194"/>
      <c r="H128" s="194"/>
      <c r="I128" s="194"/>
      <c r="J128" s="194"/>
      <c r="K128" s="194"/>
      <c r="L128" s="194"/>
      <c r="M128" s="193" t="s">
        <v>46</v>
      </c>
      <c r="N128" s="39"/>
      <c r="O128" s="39"/>
      <c r="P128" s="39"/>
      <c r="Q128" s="39"/>
      <c r="R128" s="39"/>
    </row>
    <row r="129" spans="1:18" ht="24" customHeight="1">
      <c r="A129" s="192">
        <v>56</v>
      </c>
      <c r="B129" s="193" t="s">
        <v>367</v>
      </c>
      <c r="C129" s="196">
        <v>152783.61</v>
      </c>
      <c r="D129" s="196"/>
      <c r="E129" s="193" t="s">
        <v>303</v>
      </c>
      <c r="F129" s="686" t="s">
        <v>421</v>
      </c>
      <c r="G129" s="194"/>
      <c r="H129" s="194"/>
      <c r="I129" s="194"/>
      <c r="J129" s="194"/>
      <c r="K129" s="194"/>
      <c r="L129" s="194"/>
      <c r="M129" s="193" t="s">
        <v>46</v>
      </c>
      <c r="N129" s="39"/>
      <c r="O129" s="39"/>
      <c r="P129" s="39"/>
      <c r="Q129" s="39"/>
      <c r="R129" s="39"/>
    </row>
    <row r="130" spans="1:18" ht="24" customHeight="1">
      <c r="A130" s="192">
        <v>57</v>
      </c>
      <c r="B130" s="193" t="s">
        <v>367</v>
      </c>
      <c r="C130" s="196">
        <v>89833.32</v>
      </c>
      <c r="D130" s="196"/>
      <c r="E130" s="193" t="s">
        <v>303</v>
      </c>
      <c r="F130" s="686" t="s">
        <v>422</v>
      </c>
      <c r="G130" s="194"/>
      <c r="H130" s="194"/>
      <c r="I130" s="194"/>
      <c r="J130" s="194"/>
      <c r="K130" s="194"/>
      <c r="L130" s="194"/>
      <c r="M130" s="193" t="s">
        <v>46</v>
      </c>
      <c r="N130" s="39"/>
      <c r="O130" s="39"/>
      <c r="P130" s="39"/>
      <c r="Q130" s="39"/>
      <c r="R130" s="39"/>
    </row>
    <row r="131" spans="1:18" ht="24" customHeight="1">
      <c r="A131" s="192">
        <v>58</v>
      </c>
      <c r="B131" s="193" t="s">
        <v>367</v>
      </c>
      <c r="C131" s="196">
        <v>107776.93</v>
      </c>
      <c r="D131" s="196"/>
      <c r="E131" s="193" t="s">
        <v>303</v>
      </c>
      <c r="F131" s="686" t="s">
        <v>423</v>
      </c>
      <c r="G131" s="194"/>
      <c r="H131" s="194"/>
      <c r="I131" s="194"/>
      <c r="J131" s="194"/>
      <c r="K131" s="194"/>
      <c r="L131" s="194"/>
      <c r="M131" s="193" t="s">
        <v>46</v>
      </c>
      <c r="N131" s="39"/>
      <c r="O131" s="39"/>
      <c r="P131" s="39"/>
      <c r="Q131" s="39"/>
      <c r="R131" s="39"/>
    </row>
    <row r="132" spans="1:18" ht="24" customHeight="1">
      <c r="A132" s="192">
        <v>59</v>
      </c>
      <c r="B132" s="193" t="s">
        <v>367</v>
      </c>
      <c r="C132" s="196">
        <v>190481.48</v>
      </c>
      <c r="D132" s="196"/>
      <c r="E132" s="193" t="s">
        <v>303</v>
      </c>
      <c r="F132" s="686" t="s">
        <v>424</v>
      </c>
      <c r="G132" s="194"/>
      <c r="H132" s="194"/>
      <c r="I132" s="194"/>
      <c r="J132" s="194"/>
      <c r="K132" s="194"/>
      <c r="L132" s="194"/>
      <c r="M132" s="193" t="s">
        <v>46</v>
      </c>
      <c r="N132" s="39"/>
      <c r="O132" s="39"/>
      <c r="P132" s="39"/>
      <c r="Q132" s="39"/>
      <c r="R132" s="39"/>
    </row>
    <row r="133" spans="1:18" ht="24" customHeight="1">
      <c r="A133" s="192">
        <v>60</v>
      </c>
      <c r="B133" s="193" t="s">
        <v>367</v>
      </c>
      <c r="C133" s="196">
        <v>155061.93</v>
      </c>
      <c r="D133" s="196"/>
      <c r="E133" s="193" t="s">
        <v>303</v>
      </c>
      <c r="F133" s="686" t="s">
        <v>425</v>
      </c>
      <c r="G133" s="194"/>
      <c r="H133" s="194"/>
      <c r="I133" s="194"/>
      <c r="J133" s="194"/>
      <c r="K133" s="194"/>
      <c r="L133" s="194"/>
      <c r="M133" s="193" t="s">
        <v>46</v>
      </c>
      <c r="N133" s="39"/>
      <c r="O133" s="39"/>
      <c r="P133" s="39"/>
      <c r="Q133" s="39"/>
      <c r="R133" s="39"/>
    </row>
    <row r="134" spans="1:18" ht="24" customHeight="1">
      <c r="A134" s="192">
        <v>61</v>
      </c>
      <c r="B134" s="193" t="s">
        <v>367</v>
      </c>
      <c r="C134" s="196">
        <v>208651.67</v>
      </c>
      <c r="D134" s="196"/>
      <c r="E134" s="193" t="s">
        <v>303</v>
      </c>
      <c r="F134" s="686" t="s">
        <v>426</v>
      </c>
      <c r="G134" s="194"/>
      <c r="H134" s="194"/>
      <c r="I134" s="194"/>
      <c r="J134" s="194"/>
      <c r="K134" s="194"/>
      <c r="L134" s="194"/>
      <c r="M134" s="193" t="s">
        <v>46</v>
      </c>
      <c r="N134" s="39"/>
      <c r="O134" s="39"/>
      <c r="P134" s="39"/>
      <c r="Q134" s="39"/>
      <c r="R134" s="39"/>
    </row>
    <row r="135" spans="1:18" ht="24" customHeight="1">
      <c r="A135" s="192">
        <v>62</v>
      </c>
      <c r="B135" s="193" t="s">
        <v>367</v>
      </c>
      <c r="C135" s="196">
        <v>74219.74</v>
      </c>
      <c r="D135" s="196"/>
      <c r="E135" s="193" t="s">
        <v>303</v>
      </c>
      <c r="F135" s="686" t="s">
        <v>427</v>
      </c>
      <c r="G135" s="194"/>
      <c r="H135" s="194"/>
      <c r="I135" s="194"/>
      <c r="J135" s="194"/>
      <c r="K135" s="194"/>
      <c r="L135" s="194"/>
      <c r="M135" s="193" t="s">
        <v>46</v>
      </c>
      <c r="N135" s="39"/>
      <c r="O135" s="39"/>
      <c r="P135" s="39"/>
      <c r="Q135" s="39"/>
      <c r="R135" s="39"/>
    </row>
    <row r="136" spans="1:18" ht="24" customHeight="1">
      <c r="A136" s="192">
        <v>63</v>
      </c>
      <c r="B136" s="193" t="s">
        <v>367</v>
      </c>
      <c r="C136" s="196">
        <v>183386.38</v>
      </c>
      <c r="D136" s="196"/>
      <c r="E136" s="193" t="s">
        <v>303</v>
      </c>
      <c r="F136" s="686" t="s">
        <v>428</v>
      </c>
      <c r="G136" s="194"/>
      <c r="H136" s="194"/>
      <c r="I136" s="194"/>
      <c r="J136" s="194"/>
      <c r="K136" s="194"/>
      <c r="L136" s="194"/>
      <c r="M136" s="193" t="s">
        <v>46</v>
      </c>
      <c r="N136" s="39"/>
      <c r="O136" s="39"/>
      <c r="P136" s="39"/>
      <c r="Q136" s="39"/>
      <c r="R136" s="39"/>
    </row>
    <row r="137" spans="1:18" ht="24" customHeight="1">
      <c r="A137" s="192">
        <v>64</v>
      </c>
      <c r="B137" s="193" t="s">
        <v>367</v>
      </c>
      <c r="C137" s="196">
        <v>79282.86</v>
      </c>
      <c r="D137" s="196"/>
      <c r="E137" s="193" t="s">
        <v>303</v>
      </c>
      <c r="F137" s="686" t="s">
        <v>429</v>
      </c>
      <c r="G137" s="194"/>
      <c r="H137" s="194"/>
      <c r="I137" s="194"/>
      <c r="J137" s="194"/>
      <c r="K137" s="194"/>
      <c r="L137" s="194"/>
      <c r="M137" s="193" t="s">
        <v>46</v>
      </c>
      <c r="N137" s="39"/>
      <c r="O137" s="39"/>
      <c r="P137" s="39"/>
      <c r="Q137" s="39"/>
      <c r="R137" s="39"/>
    </row>
    <row r="138" spans="1:18" ht="24" customHeight="1">
      <c r="A138" s="192">
        <v>65</v>
      </c>
      <c r="B138" s="193" t="s">
        <v>367</v>
      </c>
      <c r="C138" s="196">
        <v>52496.8</v>
      </c>
      <c r="D138" s="196"/>
      <c r="E138" s="193" t="s">
        <v>303</v>
      </c>
      <c r="F138" s="686" t="s">
        <v>430</v>
      </c>
      <c r="G138" s="194"/>
      <c r="H138" s="194"/>
      <c r="I138" s="194"/>
      <c r="J138" s="194"/>
      <c r="K138" s="194"/>
      <c r="L138" s="194"/>
      <c r="M138" s="193" t="s">
        <v>46</v>
      </c>
      <c r="N138" s="39"/>
      <c r="O138" s="39"/>
      <c r="P138" s="39"/>
      <c r="Q138" s="39"/>
      <c r="R138" s="39"/>
    </row>
    <row r="139" spans="1:18" ht="24" customHeight="1">
      <c r="A139" s="192">
        <v>66</v>
      </c>
      <c r="B139" s="193" t="s">
        <v>367</v>
      </c>
      <c r="C139" s="196">
        <v>292864.55</v>
      </c>
      <c r="D139" s="196"/>
      <c r="E139" s="193" t="s">
        <v>303</v>
      </c>
      <c r="F139" s="686" t="s">
        <v>431</v>
      </c>
      <c r="G139" s="194"/>
      <c r="H139" s="194"/>
      <c r="I139" s="194"/>
      <c r="J139" s="194"/>
      <c r="K139" s="194"/>
      <c r="L139" s="194"/>
      <c r="M139" s="193" t="s">
        <v>46</v>
      </c>
      <c r="N139" s="39"/>
      <c r="O139" s="39"/>
      <c r="P139" s="39"/>
      <c r="Q139" s="39"/>
      <c r="R139" s="39"/>
    </row>
    <row r="140" spans="1:18" ht="24" customHeight="1">
      <c r="A140" s="192">
        <v>67</v>
      </c>
      <c r="B140" s="193" t="s">
        <v>367</v>
      </c>
      <c r="C140" s="196">
        <v>197866.78</v>
      </c>
      <c r="D140" s="196"/>
      <c r="E140" s="193" t="s">
        <v>303</v>
      </c>
      <c r="F140" s="686" t="s">
        <v>432</v>
      </c>
      <c r="G140" s="194"/>
      <c r="H140" s="194"/>
      <c r="I140" s="194"/>
      <c r="J140" s="194"/>
      <c r="K140" s="194"/>
      <c r="L140" s="194"/>
      <c r="M140" s="193" t="s">
        <v>46</v>
      </c>
      <c r="N140" s="39"/>
      <c r="O140" s="39"/>
      <c r="P140" s="39"/>
      <c r="Q140" s="39"/>
      <c r="R140" s="39"/>
    </row>
    <row r="141" spans="1:18" ht="24" customHeight="1">
      <c r="A141" s="192">
        <v>68</v>
      </c>
      <c r="B141" s="193" t="s">
        <v>367</v>
      </c>
      <c r="C141" s="196">
        <v>14981.76</v>
      </c>
      <c r="D141" s="196"/>
      <c r="E141" s="193" t="s">
        <v>303</v>
      </c>
      <c r="F141" s="686" t="s">
        <v>433</v>
      </c>
      <c r="G141" s="194"/>
      <c r="H141" s="194"/>
      <c r="I141" s="194"/>
      <c r="J141" s="194"/>
      <c r="K141" s="194"/>
      <c r="L141" s="194"/>
      <c r="M141" s="193" t="s">
        <v>46</v>
      </c>
      <c r="N141" s="39"/>
      <c r="O141" s="39"/>
      <c r="P141" s="39"/>
      <c r="Q141" s="39"/>
      <c r="R141" s="39"/>
    </row>
    <row r="142" spans="1:18" ht="24" customHeight="1">
      <c r="A142" s="192">
        <v>69</v>
      </c>
      <c r="B142" s="193" t="s">
        <v>367</v>
      </c>
      <c r="C142" s="196">
        <v>66355.44</v>
      </c>
      <c r="D142" s="196"/>
      <c r="E142" s="193" t="s">
        <v>303</v>
      </c>
      <c r="F142" s="686" t="s">
        <v>434</v>
      </c>
      <c r="G142" s="194"/>
      <c r="H142" s="194"/>
      <c r="I142" s="194"/>
      <c r="J142" s="194"/>
      <c r="K142" s="194"/>
      <c r="L142" s="194"/>
      <c r="M142" s="193" t="s">
        <v>46</v>
      </c>
      <c r="N142" s="39"/>
      <c r="O142" s="39"/>
      <c r="P142" s="39"/>
      <c r="Q142" s="39"/>
      <c r="R142" s="39"/>
    </row>
    <row r="143" spans="1:18" ht="24" customHeight="1">
      <c r="A143" s="192">
        <v>70</v>
      </c>
      <c r="B143" s="193" t="s">
        <v>367</v>
      </c>
      <c r="C143" s="196">
        <v>526691.7</v>
      </c>
      <c r="D143" s="196"/>
      <c r="E143" s="193" t="s">
        <v>303</v>
      </c>
      <c r="F143" s="686" t="s">
        <v>435</v>
      </c>
      <c r="G143" s="194"/>
      <c r="H143" s="194"/>
      <c r="I143" s="194"/>
      <c r="J143" s="194"/>
      <c r="K143" s="194"/>
      <c r="L143" s="194"/>
      <c r="M143" s="193" t="s">
        <v>46</v>
      </c>
      <c r="N143" s="39"/>
      <c r="O143" s="39"/>
      <c r="P143" s="39"/>
      <c r="Q143" s="39"/>
      <c r="R143" s="39"/>
    </row>
    <row r="144" spans="1:18" ht="24" customHeight="1">
      <c r="A144" s="192">
        <v>71</v>
      </c>
      <c r="B144" s="193" t="s">
        <v>367</v>
      </c>
      <c r="C144" s="196">
        <v>52247.47</v>
      </c>
      <c r="D144" s="196"/>
      <c r="E144" s="193" t="s">
        <v>303</v>
      </c>
      <c r="F144" s="686" t="s">
        <v>436</v>
      </c>
      <c r="G144" s="194"/>
      <c r="H144" s="194"/>
      <c r="I144" s="194"/>
      <c r="J144" s="194"/>
      <c r="K144" s="194"/>
      <c r="L144" s="194"/>
      <c r="M144" s="193" t="s">
        <v>46</v>
      </c>
      <c r="N144" s="39"/>
      <c r="O144" s="39"/>
      <c r="P144" s="39"/>
      <c r="Q144" s="39"/>
      <c r="R144" s="39"/>
    </row>
    <row r="145" spans="1:18" ht="24" customHeight="1">
      <c r="A145" s="192">
        <v>72</v>
      </c>
      <c r="B145" s="193" t="s">
        <v>367</v>
      </c>
      <c r="C145" s="196">
        <v>548130.09</v>
      </c>
      <c r="D145" s="196"/>
      <c r="E145" s="193" t="s">
        <v>303</v>
      </c>
      <c r="F145" s="686" t="s">
        <v>437</v>
      </c>
      <c r="G145" s="194"/>
      <c r="H145" s="194"/>
      <c r="I145" s="194"/>
      <c r="J145" s="194"/>
      <c r="K145" s="194"/>
      <c r="L145" s="194"/>
      <c r="M145" s="193" t="s">
        <v>46</v>
      </c>
      <c r="N145" s="39"/>
      <c r="O145" s="39"/>
      <c r="P145" s="39"/>
      <c r="Q145" s="39"/>
      <c r="R145" s="39"/>
    </row>
    <row r="146" spans="1:18" ht="24" customHeight="1">
      <c r="A146" s="192">
        <v>73</v>
      </c>
      <c r="B146" s="193" t="s">
        <v>367</v>
      </c>
      <c r="C146" s="196">
        <v>260213.24</v>
      </c>
      <c r="D146" s="196"/>
      <c r="E146" s="193" t="s">
        <v>303</v>
      </c>
      <c r="F146" s="686" t="s">
        <v>438</v>
      </c>
      <c r="G146" s="194"/>
      <c r="H146" s="194"/>
      <c r="I146" s="194"/>
      <c r="J146" s="194"/>
      <c r="K146" s="194"/>
      <c r="L146" s="194"/>
      <c r="M146" s="193" t="s">
        <v>46</v>
      </c>
      <c r="N146" s="39"/>
      <c r="O146" s="39"/>
      <c r="P146" s="39"/>
      <c r="Q146" s="39"/>
      <c r="R146" s="39"/>
    </row>
    <row r="147" spans="1:18" ht="24" customHeight="1">
      <c r="A147" s="192">
        <v>74</v>
      </c>
      <c r="B147" s="193" t="s">
        <v>367</v>
      </c>
      <c r="C147" s="196">
        <v>471793.84</v>
      </c>
      <c r="D147" s="196"/>
      <c r="E147" s="193" t="s">
        <v>303</v>
      </c>
      <c r="F147" s="686" t="s">
        <v>439</v>
      </c>
      <c r="G147" s="194"/>
      <c r="H147" s="194"/>
      <c r="I147" s="194"/>
      <c r="J147" s="194"/>
      <c r="K147" s="194"/>
      <c r="L147" s="194"/>
      <c r="M147" s="193" t="s">
        <v>46</v>
      </c>
      <c r="N147" s="39"/>
      <c r="O147" s="39"/>
      <c r="P147" s="39"/>
      <c r="Q147" s="39"/>
      <c r="R147" s="39"/>
    </row>
    <row r="148" spans="1:18" ht="24" customHeight="1">
      <c r="A148" s="192">
        <v>75</v>
      </c>
      <c r="B148" s="193" t="s">
        <v>367</v>
      </c>
      <c r="C148" s="196">
        <v>83767.36</v>
      </c>
      <c r="D148" s="196"/>
      <c r="E148" s="193" t="s">
        <v>303</v>
      </c>
      <c r="F148" s="686" t="s">
        <v>440</v>
      </c>
      <c r="G148" s="194"/>
      <c r="H148" s="194"/>
      <c r="I148" s="194"/>
      <c r="J148" s="194"/>
      <c r="K148" s="194"/>
      <c r="L148" s="194"/>
      <c r="M148" s="193" t="s">
        <v>46</v>
      </c>
      <c r="N148" s="39"/>
      <c r="O148" s="39"/>
      <c r="P148" s="39"/>
      <c r="Q148" s="39"/>
      <c r="R148" s="39"/>
    </row>
    <row r="149" spans="1:18" ht="24" customHeight="1">
      <c r="A149" s="192">
        <v>76</v>
      </c>
      <c r="B149" s="193" t="s">
        <v>367</v>
      </c>
      <c r="C149" s="196">
        <v>20167.04</v>
      </c>
      <c r="D149" s="196"/>
      <c r="E149" s="193" t="s">
        <v>303</v>
      </c>
      <c r="F149" s="686" t="s">
        <v>441</v>
      </c>
      <c r="G149" s="194"/>
      <c r="H149" s="194"/>
      <c r="I149" s="194"/>
      <c r="J149" s="194"/>
      <c r="K149" s="194"/>
      <c r="L149" s="194"/>
      <c r="M149" s="193" t="s">
        <v>46</v>
      </c>
      <c r="N149" s="39"/>
      <c r="O149" s="39"/>
      <c r="P149" s="39"/>
      <c r="Q149" s="39"/>
      <c r="R149" s="39"/>
    </row>
    <row r="150" spans="1:18" ht="24" customHeight="1">
      <c r="A150" s="192">
        <v>77</v>
      </c>
      <c r="B150" s="193" t="s">
        <v>367</v>
      </c>
      <c r="C150" s="196">
        <v>76948.47</v>
      </c>
      <c r="D150" s="196"/>
      <c r="E150" s="193" t="s">
        <v>303</v>
      </c>
      <c r="F150" s="686" t="s">
        <v>442</v>
      </c>
      <c r="G150" s="194"/>
      <c r="H150" s="194"/>
      <c r="I150" s="194"/>
      <c r="J150" s="194"/>
      <c r="K150" s="194"/>
      <c r="L150" s="194"/>
      <c r="M150" s="193" t="s">
        <v>46</v>
      </c>
      <c r="N150" s="39"/>
      <c r="O150" s="39"/>
      <c r="P150" s="39"/>
      <c r="Q150" s="39"/>
      <c r="R150" s="39"/>
    </row>
    <row r="151" spans="1:18" ht="24" customHeight="1">
      <c r="A151" s="192">
        <v>78</v>
      </c>
      <c r="B151" s="193" t="s">
        <v>367</v>
      </c>
      <c r="C151" s="196">
        <v>191035.42</v>
      </c>
      <c r="D151" s="196"/>
      <c r="E151" s="193" t="s">
        <v>303</v>
      </c>
      <c r="F151" s="686" t="s">
        <v>443</v>
      </c>
      <c r="G151" s="194"/>
      <c r="H151" s="194"/>
      <c r="I151" s="194"/>
      <c r="J151" s="194"/>
      <c r="K151" s="194"/>
      <c r="L151" s="194"/>
      <c r="M151" s="193" t="s">
        <v>46</v>
      </c>
      <c r="N151" s="39"/>
      <c r="O151" s="39"/>
      <c r="P151" s="39"/>
      <c r="Q151" s="39"/>
      <c r="R151" s="39"/>
    </row>
    <row r="152" spans="1:18" ht="24" customHeight="1">
      <c r="A152" s="192">
        <v>79</v>
      </c>
      <c r="B152" s="193" t="s">
        <v>462</v>
      </c>
      <c r="C152" s="196">
        <v>56054</v>
      </c>
      <c r="D152" s="196"/>
      <c r="E152" s="193"/>
      <c r="F152" s="686" t="s">
        <v>444</v>
      </c>
      <c r="G152" s="194"/>
      <c r="H152" s="194"/>
      <c r="I152" s="194"/>
      <c r="J152" s="194"/>
      <c r="K152" s="194"/>
      <c r="L152" s="194"/>
      <c r="M152" s="193" t="s">
        <v>46</v>
      </c>
      <c r="N152" s="39"/>
      <c r="O152" s="39"/>
      <c r="P152" s="39"/>
      <c r="Q152" s="39"/>
      <c r="R152" s="39"/>
    </row>
    <row r="153" spans="1:18" ht="24" customHeight="1">
      <c r="A153" s="192">
        <v>80</v>
      </c>
      <c r="B153" s="193" t="s">
        <v>462</v>
      </c>
      <c r="C153" s="196">
        <v>57082</v>
      </c>
      <c r="D153" s="196"/>
      <c r="E153" s="193"/>
      <c r="F153" s="686" t="s">
        <v>445</v>
      </c>
      <c r="G153" s="194"/>
      <c r="H153" s="194"/>
      <c r="I153" s="194"/>
      <c r="J153" s="194"/>
      <c r="K153" s="194"/>
      <c r="L153" s="194"/>
      <c r="M153" s="193" t="s">
        <v>46</v>
      </c>
      <c r="N153" s="39"/>
      <c r="O153" s="39"/>
      <c r="P153" s="39"/>
      <c r="Q153" s="39"/>
      <c r="R153" s="39"/>
    </row>
    <row r="154" spans="1:18" ht="24" customHeight="1">
      <c r="A154" s="192">
        <v>81</v>
      </c>
      <c r="B154" s="193" t="s">
        <v>462</v>
      </c>
      <c r="C154" s="196">
        <v>71898</v>
      </c>
      <c r="D154" s="196"/>
      <c r="E154" s="193"/>
      <c r="F154" s="686" t="s">
        <v>446</v>
      </c>
      <c r="G154" s="194"/>
      <c r="H154" s="194"/>
      <c r="I154" s="194"/>
      <c r="J154" s="194"/>
      <c r="K154" s="194"/>
      <c r="L154" s="194"/>
      <c r="M154" s="193" t="s">
        <v>46</v>
      </c>
      <c r="N154" s="39"/>
      <c r="O154" s="39"/>
      <c r="P154" s="39"/>
      <c r="Q154" s="39"/>
      <c r="R154" s="39"/>
    </row>
    <row r="155" spans="1:18" ht="24" customHeight="1">
      <c r="A155" s="192">
        <v>82</v>
      </c>
      <c r="B155" s="193" t="s">
        <v>462</v>
      </c>
      <c r="C155" s="196">
        <v>125000</v>
      </c>
      <c r="D155" s="196"/>
      <c r="E155" s="193"/>
      <c r="F155" s="686" t="s">
        <v>22</v>
      </c>
      <c r="G155" s="194"/>
      <c r="H155" s="194"/>
      <c r="I155" s="194"/>
      <c r="J155" s="194"/>
      <c r="K155" s="194"/>
      <c r="L155" s="194"/>
      <c r="M155" s="193" t="s">
        <v>46</v>
      </c>
      <c r="N155" s="39"/>
      <c r="O155" s="39"/>
      <c r="P155" s="39"/>
      <c r="Q155" s="39"/>
      <c r="R155" s="39"/>
    </row>
    <row r="156" spans="1:18" ht="24" customHeight="1">
      <c r="A156" s="192">
        <v>83</v>
      </c>
      <c r="B156" s="687" t="s">
        <v>17</v>
      </c>
      <c r="C156" s="196">
        <v>41134</v>
      </c>
      <c r="D156" s="196"/>
      <c r="E156" s="193"/>
      <c r="F156" s="686" t="s">
        <v>447</v>
      </c>
      <c r="G156" s="194"/>
      <c r="H156" s="194"/>
      <c r="I156" s="194"/>
      <c r="J156" s="194"/>
      <c r="K156" s="194"/>
      <c r="L156" s="194"/>
      <c r="M156" s="193" t="s">
        <v>46</v>
      </c>
      <c r="N156" s="39"/>
      <c r="O156" s="39"/>
      <c r="P156" s="39"/>
      <c r="Q156" s="39"/>
      <c r="R156" s="39"/>
    </row>
    <row r="157" spans="1:18" ht="24" customHeight="1">
      <c r="A157" s="192">
        <v>84</v>
      </c>
      <c r="B157" s="687" t="s">
        <v>17</v>
      </c>
      <c r="C157" s="196">
        <v>41134</v>
      </c>
      <c r="D157" s="196"/>
      <c r="E157" s="193"/>
      <c r="F157" s="686" t="s">
        <v>448</v>
      </c>
      <c r="G157" s="194"/>
      <c r="H157" s="194"/>
      <c r="I157" s="194"/>
      <c r="J157" s="194"/>
      <c r="K157" s="194"/>
      <c r="L157" s="194"/>
      <c r="M157" s="193" t="s">
        <v>46</v>
      </c>
      <c r="N157" s="39"/>
      <c r="O157" s="39"/>
      <c r="P157" s="39"/>
      <c r="Q157" s="39"/>
      <c r="R157" s="39"/>
    </row>
    <row r="158" spans="1:18" ht="24" customHeight="1">
      <c r="A158" s="192">
        <v>85</v>
      </c>
      <c r="B158" s="687" t="s">
        <v>17</v>
      </c>
      <c r="C158" s="196">
        <v>53390</v>
      </c>
      <c r="D158" s="196"/>
      <c r="E158" s="193"/>
      <c r="F158" s="686" t="s">
        <v>449</v>
      </c>
      <c r="G158" s="194"/>
      <c r="H158" s="194"/>
      <c r="I158" s="194"/>
      <c r="J158" s="194"/>
      <c r="K158" s="194"/>
      <c r="L158" s="194"/>
      <c r="M158" s="193" t="s">
        <v>46</v>
      </c>
      <c r="N158" s="39"/>
      <c r="O158" s="39"/>
      <c r="P158" s="39"/>
      <c r="Q158" s="39"/>
      <c r="R158" s="39"/>
    </row>
    <row r="159" spans="1:18" ht="24" customHeight="1">
      <c r="A159" s="192">
        <v>86</v>
      </c>
      <c r="B159" s="687" t="s">
        <v>17</v>
      </c>
      <c r="C159" s="196">
        <v>65930</v>
      </c>
      <c r="D159" s="196"/>
      <c r="E159" s="193"/>
      <c r="F159" s="686" t="s">
        <v>450</v>
      </c>
      <c r="G159" s="194"/>
      <c r="H159" s="194"/>
      <c r="I159" s="194"/>
      <c r="J159" s="194"/>
      <c r="K159" s="194"/>
      <c r="L159" s="194"/>
      <c r="M159" s="193" t="s">
        <v>46</v>
      </c>
      <c r="N159" s="39"/>
      <c r="O159" s="39"/>
      <c r="P159" s="39"/>
      <c r="Q159" s="39"/>
      <c r="R159" s="39"/>
    </row>
    <row r="160" spans="1:18" ht="24" customHeight="1">
      <c r="A160" s="192">
        <v>87</v>
      </c>
      <c r="B160" s="687" t="s">
        <v>17</v>
      </c>
      <c r="C160" s="196">
        <v>65930</v>
      </c>
      <c r="D160" s="196"/>
      <c r="E160" s="193"/>
      <c r="F160" s="686" t="s">
        <v>451</v>
      </c>
      <c r="G160" s="194"/>
      <c r="H160" s="194"/>
      <c r="I160" s="194"/>
      <c r="J160" s="194"/>
      <c r="K160" s="194"/>
      <c r="L160" s="194"/>
      <c r="M160" s="193" t="s">
        <v>46</v>
      </c>
      <c r="N160" s="39"/>
      <c r="O160" s="39"/>
      <c r="P160" s="39"/>
      <c r="Q160" s="39"/>
      <c r="R160" s="39"/>
    </row>
    <row r="161" spans="1:18" ht="24" customHeight="1">
      <c r="A161" s="192">
        <v>88</v>
      </c>
      <c r="B161" s="687" t="s">
        <v>17</v>
      </c>
      <c r="C161" s="196">
        <v>83720</v>
      </c>
      <c r="D161" s="196"/>
      <c r="E161" s="193"/>
      <c r="F161" s="686" t="s">
        <v>452</v>
      </c>
      <c r="G161" s="194"/>
      <c r="H161" s="194"/>
      <c r="I161" s="194"/>
      <c r="J161" s="194"/>
      <c r="K161" s="194"/>
      <c r="L161" s="194"/>
      <c r="M161" s="193" t="s">
        <v>46</v>
      </c>
      <c r="N161" s="39"/>
      <c r="O161" s="39"/>
      <c r="P161" s="39"/>
      <c r="Q161" s="39"/>
      <c r="R161" s="39"/>
    </row>
    <row r="162" spans="1:18" ht="24" customHeight="1">
      <c r="A162" s="192">
        <v>89</v>
      </c>
      <c r="B162" s="687" t="s">
        <v>17</v>
      </c>
      <c r="C162" s="196">
        <v>47800</v>
      </c>
      <c r="D162" s="196"/>
      <c r="E162" s="193"/>
      <c r="F162" s="686" t="s">
        <v>453</v>
      </c>
      <c r="G162" s="194"/>
      <c r="H162" s="194"/>
      <c r="I162" s="194"/>
      <c r="J162" s="194"/>
      <c r="K162" s="194"/>
      <c r="L162" s="194"/>
      <c r="M162" s="193" t="s">
        <v>46</v>
      </c>
      <c r="N162" s="39"/>
      <c r="O162" s="39"/>
      <c r="P162" s="39"/>
      <c r="Q162" s="39"/>
      <c r="R162" s="39"/>
    </row>
    <row r="163" spans="1:18" ht="24" customHeight="1">
      <c r="A163" s="192">
        <v>90</v>
      </c>
      <c r="B163" s="193" t="s">
        <v>367</v>
      </c>
      <c r="C163" s="196">
        <v>180178.42</v>
      </c>
      <c r="D163" s="196"/>
      <c r="E163" s="193" t="s">
        <v>303</v>
      </c>
      <c r="F163" s="686" t="s">
        <v>454</v>
      </c>
      <c r="G163" s="194"/>
      <c r="H163" s="194"/>
      <c r="I163" s="194"/>
      <c r="J163" s="194"/>
      <c r="K163" s="194"/>
      <c r="L163" s="194"/>
      <c r="M163" s="193" t="s">
        <v>46</v>
      </c>
      <c r="N163" s="39"/>
      <c r="O163" s="39"/>
      <c r="P163" s="39"/>
      <c r="Q163" s="39"/>
      <c r="R163" s="39"/>
    </row>
    <row r="164" spans="1:18" ht="24" customHeight="1">
      <c r="A164" s="192">
        <v>91</v>
      </c>
      <c r="B164" s="193" t="s">
        <v>367</v>
      </c>
      <c r="C164" s="196">
        <v>68688.56</v>
      </c>
      <c r="D164" s="196"/>
      <c r="E164" s="193" t="s">
        <v>303</v>
      </c>
      <c r="F164" s="686" t="s">
        <v>455</v>
      </c>
      <c r="G164" s="194"/>
      <c r="H164" s="194"/>
      <c r="I164" s="194"/>
      <c r="J164" s="194"/>
      <c r="K164" s="194"/>
      <c r="L164" s="194"/>
      <c r="M164" s="193" t="s">
        <v>46</v>
      </c>
      <c r="N164" s="39"/>
      <c r="O164" s="39"/>
      <c r="P164" s="39"/>
      <c r="Q164" s="39"/>
      <c r="R164" s="39"/>
    </row>
    <row r="165" spans="1:18" ht="24" customHeight="1">
      <c r="A165" s="192">
        <v>92</v>
      </c>
      <c r="B165" s="193" t="s">
        <v>367</v>
      </c>
      <c r="C165" s="196">
        <v>196524.99</v>
      </c>
      <c r="D165" s="196"/>
      <c r="E165" s="193" t="s">
        <v>303</v>
      </c>
      <c r="F165" s="686" t="s">
        <v>456</v>
      </c>
      <c r="G165" s="194"/>
      <c r="H165" s="194"/>
      <c r="I165" s="194"/>
      <c r="J165" s="194"/>
      <c r="K165" s="194"/>
      <c r="L165" s="194"/>
      <c r="M165" s="193" t="s">
        <v>46</v>
      </c>
      <c r="N165" s="39"/>
      <c r="O165" s="39"/>
      <c r="P165" s="39"/>
      <c r="Q165" s="39"/>
      <c r="R165" s="39"/>
    </row>
    <row r="166" spans="1:18" ht="24" customHeight="1">
      <c r="A166" s="192">
        <v>93</v>
      </c>
      <c r="B166" s="193" t="s">
        <v>367</v>
      </c>
      <c r="C166" s="196">
        <v>58642</v>
      </c>
      <c r="D166" s="196"/>
      <c r="E166" s="193" t="s">
        <v>303</v>
      </c>
      <c r="F166" s="686" t="s">
        <v>457</v>
      </c>
      <c r="G166" s="194"/>
      <c r="H166" s="194"/>
      <c r="I166" s="194"/>
      <c r="J166" s="194"/>
      <c r="K166" s="194"/>
      <c r="L166" s="194"/>
      <c r="M166" s="193" t="s">
        <v>46</v>
      </c>
      <c r="N166" s="39"/>
      <c r="O166" s="39"/>
      <c r="P166" s="39"/>
      <c r="Q166" s="39"/>
      <c r="R166" s="39"/>
    </row>
    <row r="167" spans="1:18" ht="24" customHeight="1">
      <c r="A167" s="192">
        <v>94</v>
      </c>
      <c r="B167" s="193" t="s">
        <v>367</v>
      </c>
      <c r="C167" s="196">
        <v>23332.09</v>
      </c>
      <c r="D167" s="196"/>
      <c r="E167" s="193" t="s">
        <v>303</v>
      </c>
      <c r="F167" s="686" t="s">
        <v>458</v>
      </c>
      <c r="G167" s="194"/>
      <c r="H167" s="194"/>
      <c r="I167" s="194"/>
      <c r="J167" s="194"/>
      <c r="K167" s="194"/>
      <c r="L167" s="194"/>
      <c r="M167" s="193" t="s">
        <v>46</v>
      </c>
      <c r="N167" s="39"/>
      <c r="O167" s="39"/>
      <c r="P167" s="39"/>
      <c r="Q167" s="39"/>
      <c r="R167" s="39"/>
    </row>
    <row r="168" spans="1:18" ht="24" customHeight="1">
      <c r="A168" s="192">
        <v>95</v>
      </c>
      <c r="B168" s="193" t="s">
        <v>367</v>
      </c>
      <c r="C168" s="196">
        <v>1598.52</v>
      </c>
      <c r="D168" s="196"/>
      <c r="E168" s="193" t="s">
        <v>303</v>
      </c>
      <c r="F168" s="686" t="s">
        <v>459</v>
      </c>
      <c r="G168" s="194"/>
      <c r="H168" s="194"/>
      <c r="I168" s="194"/>
      <c r="J168" s="194"/>
      <c r="K168" s="194"/>
      <c r="L168" s="194"/>
      <c r="M168" s="193" t="s">
        <v>46</v>
      </c>
      <c r="N168" s="39"/>
      <c r="O168" s="39"/>
      <c r="P168" s="39"/>
      <c r="Q168" s="39"/>
      <c r="R168" s="39"/>
    </row>
    <row r="169" spans="1:18" ht="24" customHeight="1">
      <c r="A169" s="192">
        <v>96</v>
      </c>
      <c r="B169" s="193" t="s">
        <v>463</v>
      </c>
      <c r="C169" s="196">
        <v>43974.55</v>
      </c>
      <c r="D169" s="197"/>
      <c r="E169" s="193"/>
      <c r="F169" s="686" t="s">
        <v>460</v>
      </c>
      <c r="G169" s="194"/>
      <c r="H169" s="194"/>
      <c r="I169" s="194"/>
      <c r="J169" s="194"/>
      <c r="K169" s="194"/>
      <c r="L169" s="194"/>
      <c r="M169" s="193" t="s">
        <v>46</v>
      </c>
      <c r="N169" s="39"/>
      <c r="O169" s="39"/>
      <c r="P169" s="39"/>
      <c r="Q169" s="39"/>
      <c r="R169" s="39"/>
    </row>
    <row r="170" spans="1:18" ht="24" customHeight="1">
      <c r="A170" s="192">
        <v>97</v>
      </c>
      <c r="B170" s="193" t="s">
        <v>463</v>
      </c>
      <c r="C170" s="196">
        <v>55960.95</v>
      </c>
      <c r="D170" s="196"/>
      <c r="E170" s="193"/>
      <c r="F170" s="686" t="s">
        <v>460</v>
      </c>
      <c r="G170" s="194"/>
      <c r="H170" s="194"/>
      <c r="I170" s="194"/>
      <c r="J170" s="194"/>
      <c r="K170" s="194"/>
      <c r="L170" s="194"/>
      <c r="M170" s="193" t="s">
        <v>46</v>
      </c>
      <c r="N170" s="39"/>
      <c r="O170" s="39"/>
      <c r="P170" s="39"/>
      <c r="Q170" s="39"/>
      <c r="R170" s="39"/>
    </row>
    <row r="171" spans="1:18" ht="24" customHeight="1">
      <c r="A171" s="192">
        <v>98</v>
      </c>
      <c r="B171" s="193" t="s">
        <v>462</v>
      </c>
      <c r="C171" s="196">
        <v>71064.16</v>
      </c>
      <c r="D171" s="196"/>
      <c r="E171" s="193"/>
      <c r="F171" s="686" t="s">
        <v>255</v>
      </c>
      <c r="G171" s="194"/>
      <c r="H171" s="194"/>
      <c r="I171" s="194"/>
      <c r="J171" s="194"/>
      <c r="K171" s="194"/>
      <c r="L171" s="194"/>
      <c r="M171" s="193" t="s">
        <v>46</v>
      </c>
      <c r="N171" s="39"/>
      <c r="O171" s="39"/>
      <c r="P171" s="39"/>
      <c r="Q171" s="39"/>
      <c r="R171" s="39"/>
    </row>
    <row r="172" spans="1:18" ht="24" customHeight="1">
      <c r="A172" s="192">
        <v>99</v>
      </c>
      <c r="B172" s="193" t="s">
        <v>462</v>
      </c>
      <c r="C172" s="196">
        <v>197054.4</v>
      </c>
      <c r="D172" s="196"/>
      <c r="E172" s="193"/>
      <c r="F172" s="686" t="s">
        <v>256</v>
      </c>
      <c r="G172" s="194"/>
      <c r="H172" s="194"/>
      <c r="I172" s="194"/>
      <c r="J172" s="194"/>
      <c r="K172" s="194"/>
      <c r="L172" s="194"/>
      <c r="M172" s="193" t="s">
        <v>46</v>
      </c>
      <c r="N172" s="39"/>
      <c r="O172" s="39"/>
      <c r="P172" s="39"/>
      <c r="Q172" s="39"/>
      <c r="R172" s="39"/>
    </row>
    <row r="173" spans="1:18" ht="24" customHeight="1">
      <c r="A173" s="192">
        <v>100</v>
      </c>
      <c r="B173" s="193" t="s">
        <v>462</v>
      </c>
      <c r="C173" s="196">
        <v>138447.71</v>
      </c>
      <c r="D173" s="196"/>
      <c r="E173" s="193"/>
      <c r="F173" s="686" t="s">
        <v>257</v>
      </c>
      <c r="G173" s="194"/>
      <c r="H173" s="194"/>
      <c r="I173" s="194"/>
      <c r="J173" s="194"/>
      <c r="K173" s="194"/>
      <c r="L173" s="194"/>
      <c r="M173" s="193" t="s">
        <v>46</v>
      </c>
      <c r="N173" s="39"/>
      <c r="O173" s="39"/>
      <c r="P173" s="39"/>
      <c r="Q173" s="39"/>
      <c r="R173" s="39"/>
    </row>
    <row r="174" spans="1:18" ht="24" customHeight="1">
      <c r="A174" s="192">
        <v>101</v>
      </c>
      <c r="B174" s="193" t="s">
        <v>462</v>
      </c>
      <c r="C174" s="196">
        <v>198186.86</v>
      </c>
      <c r="D174" s="196"/>
      <c r="E174" s="193"/>
      <c r="F174" s="686" t="s">
        <v>258</v>
      </c>
      <c r="G174" s="194"/>
      <c r="H174" s="194"/>
      <c r="I174" s="194"/>
      <c r="J174" s="194"/>
      <c r="K174" s="194"/>
      <c r="L174" s="194"/>
      <c r="M174" s="193" t="s">
        <v>46</v>
      </c>
      <c r="N174" s="39"/>
      <c r="O174" s="39"/>
      <c r="P174" s="39"/>
      <c r="Q174" s="39"/>
      <c r="R174" s="39"/>
    </row>
    <row r="175" spans="1:18" ht="24" customHeight="1">
      <c r="A175" s="192">
        <v>102</v>
      </c>
      <c r="B175" s="193" t="s">
        <v>462</v>
      </c>
      <c r="C175" s="196">
        <v>140429.57</v>
      </c>
      <c r="D175" s="196"/>
      <c r="E175" s="193"/>
      <c r="F175" s="686" t="s">
        <v>259</v>
      </c>
      <c r="G175" s="194"/>
      <c r="H175" s="194"/>
      <c r="I175" s="194"/>
      <c r="J175" s="194"/>
      <c r="K175" s="194"/>
      <c r="L175" s="194"/>
      <c r="M175" s="193" t="s">
        <v>46</v>
      </c>
      <c r="N175" s="39"/>
      <c r="O175" s="39"/>
      <c r="P175" s="39"/>
      <c r="Q175" s="39"/>
      <c r="R175" s="39"/>
    </row>
    <row r="176" spans="1:18" ht="24" customHeight="1">
      <c r="A176" s="192">
        <v>103</v>
      </c>
      <c r="B176" s="193" t="s">
        <v>462</v>
      </c>
      <c r="C176" s="196">
        <v>134483.97</v>
      </c>
      <c r="D176" s="196"/>
      <c r="E176" s="193"/>
      <c r="F176" s="686" t="s">
        <v>260</v>
      </c>
      <c r="G176" s="194"/>
      <c r="H176" s="194"/>
      <c r="I176" s="194"/>
      <c r="J176" s="194"/>
      <c r="K176" s="194"/>
      <c r="L176" s="194"/>
      <c r="M176" s="193" t="s">
        <v>46</v>
      </c>
      <c r="N176" s="39"/>
      <c r="O176" s="39"/>
      <c r="P176" s="39"/>
      <c r="Q176" s="39"/>
      <c r="R176" s="39"/>
    </row>
    <row r="177" spans="1:18" ht="24" customHeight="1">
      <c r="A177" s="192">
        <v>104</v>
      </c>
      <c r="B177" s="193" t="s">
        <v>462</v>
      </c>
      <c r="C177" s="196">
        <v>135333.33</v>
      </c>
      <c r="D177" s="196"/>
      <c r="E177" s="193"/>
      <c r="F177" s="686" t="s">
        <v>261</v>
      </c>
      <c r="G177" s="194"/>
      <c r="H177" s="194"/>
      <c r="I177" s="194"/>
      <c r="J177" s="194"/>
      <c r="K177" s="194"/>
      <c r="L177" s="194"/>
      <c r="M177" s="193" t="s">
        <v>46</v>
      </c>
      <c r="N177" s="39"/>
      <c r="O177" s="39"/>
      <c r="P177" s="39"/>
      <c r="Q177" s="39"/>
      <c r="R177" s="39"/>
    </row>
    <row r="178" spans="1:18" ht="24" customHeight="1">
      <c r="A178" s="192">
        <v>105</v>
      </c>
      <c r="B178" s="193" t="s">
        <v>462</v>
      </c>
      <c r="C178" s="196">
        <v>28904.32</v>
      </c>
      <c r="D178" s="196"/>
      <c r="E178" s="193"/>
      <c r="F178" s="686" t="s">
        <v>23</v>
      </c>
      <c r="G178" s="194"/>
      <c r="H178" s="194"/>
      <c r="I178" s="194"/>
      <c r="J178" s="194"/>
      <c r="K178" s="194"/>
      <c r="L178" s="194"/>
      <c r="M178" s="193" t="s">
        <v>46</v>
      </c>
      <c r="N178" s="39"/>
      <c r="O178" s="39"/>
      <c r="P178" s="39"/>
      <c r="Q178" s="39"/>
      <c r="R178" s="39"/>
    </row>
    <row r="179" spans="1:18" ht="24" customHeight="1">
      <c r="A179" s="192">
        <v>106</v>
      </c>
      <c r="B179" s="193" t="s">
        <v>367</v>
      </c>
      <c r="C179" s="196">
        <v>1212142.21</v>
      </c>
      <c r="D179" s="196"/>
      <c r="E179" s="193" t="s">
        <v>303</v>
      </c>
      <c r="F179" s="686" t="s">
        <v>569</v>
      </c>
      <c r="G179" s="194"/>
      <c r="H179" s="194"/>
      <c r="I179" s="194"/>
      <c r="J179" s="194"/>
      <c r="K179" s="194"/>
      <c r="L179" s="194"/>
      <c r="M179" s="193" t="s">
        <v>46</v>
      </c>
      <c r="N179" s="39"/>
      <c r="O179" s="39"/>
      <c r="P179" s="39"/>
      <c r="Q179" s="39"/>
      <c r="R179" s="39"/>
    </row>
    <row r="180" spans="1:18" ht="24" customHeight="1">
      <c r="A180" s="192">
        <v>107</v>
      </c>
      <c r="B180" s="193" t="s">
        <v>462</v>
      </c>
      <c r="C180" s="196">
        <v>119270</v>
      </c>
      <c r="D180" s="196"/>
      <c r="E180" s="193"/>
      <c r="F180" s="686" t="s">
        <v>24</v>
      </c>
      <c r="G180" s="194"/>
      <c r="H180" s="194"/>
      <c r="I180" s="194"/>
      <c r="J180" s="194"/>
      <c r="K180" s="194"/>
      <c r="L180" s="194"/>
      <c r="M180" s="193" t="s">
        <v>46</v>
      </c>
      <c r="N180" s="39"/>
      <c r="O180" s="39"/>
      <c r="P180" s="39"/>
      <c r="Q180" s="39"/>
      <c r="R180" s="39"/>
    </row>
    <row r="181" spans="1:18" ht="24" customHeight="1">
      <c r="A181" s="192">
        <v>108</v>
      </c>
      <c r="B181" s="193" t="s">
        <v>462</v>
      </c>
      <c r="C181" s="196">
        <v>28904.32</v>
      </c>
      <c r="D181" s="196"/>
      <c r="E181" s="193"/>
      <c r="F181" s="686" t="s">
        <v>23</v>
      </c>
      <c r="G181" s="194"/>
      <c r="H181" s="194"/>
      <c r="I181" s="194"/>
      <c r="J181" s="194"/>
      <c r="K181" s="194"/>
      <c r="L181" s="194"/>
      <c r="M181" s="193" t="s">
        <v>46</v>
      </c>
      <c r="N181" s="39"/>
      <c r="O181" s="39"/>
      <c r="P181" s="39"/>
      <c r="Q181" s="39"/>
      <c r="R181" s="39"/>
    </row>
    <row r="182" spans="1:18" ht="24" customHeight="1">
      <c r="A182" s="192">
        <v>109</v>
      </c>
      <c r="B182" s="193" t="s">
        <v>462</v>
      </c>
      <c r="C182" s="196">
        <v>149620.4</v>
      </c>
      <c r="D182" s="196"/>
      <c r="E182" s="193"/>
      <c r="F182" s="686" t="s">
        <v>25</v>
      </c>
      <c r="G182" s="194"/>
      <c r="H182" s="194"/>
      <c r="I182" s="194"/>
      <c r="J182" s="194"/>
      <c r="K182" s="194"/>
      <c r="L182" s="194"/>
      <c r="M182" s="193" t="s">
        <v>46</v>
      </c>
      <c r="N182" s="39"/>
      <c r="O182" s="39"/>
      <c r="P182" s="39"/>
      <c r="Q182" s="39"/>
      <c r="R182" s="39"/>
    </row>
    <row r="183" spans="1:18" ht="24" customHeight="1">
      <c r="A183" s="192">
        <v>110</v>
      </c>
      <c r="B183" s="193" t="s">
        <v>462</v>
      </c>
      <c r="C183" s="196">
        <v>149355.7</v>
      </c>
      <c r="D183" s="196"/>
      <c r="E183" s="193"/>
      <c r="F183" s="686" t="s">
        <v>26</v>
      </c>
      <c r="G183" s="194"/>
      <c r="H183" s="194"/>
      <c r="I183" s="194"/>
      <c r="J183" s="194"/>
      <c r="K183" s="194"/>
      <c r="L183" s="194"/>
      <c r="M183" s="193" t="s">
        <v>46</v>
      </c>
      <c r="N183" s="39"/>
      <c r="O183" s="39"/>
      <c r="P183" s="39"/>
      <c r="Q183" s="39"/>
      <c r="R183" s="39"/>
    </row>
    <row r="184" spans="1:18" ht="24" customHeight="1">
      <c r="A184" s="192">
        <v>111</v>
      </c>
      <c r="B184" s="193" t="s">
        <v>462</v>
      </c>
      <c r="C184" s="196">
        <v>148890</v>
      </c>
      <c r="D184" s="196"/>
      <c r="E184" s="193"/>
      <c r="F184" s="686" t="s">
        <v>27</v>
      </c>
      <c r="G184" s="194"/>
      <c r="H184" s="194"/>
      <c r="I184" s="194"/>
      <c r="J184" s="194"/>
      <c r="K184" s="194"/>
      <c r="L184" s="194"/>
      <c r="M184" s="193" t="s">
        <v>46</v>
      </c>
      <c r="N184" s="39"/>
      <c r="O184" s="39"/>
      <c r="P184" s="39"/>
      <c r="Q184" s="39"/>
      <c r="R184" s="39"/>
    </row>
    <row r="185" spans="1:18" ht="24" customHeight="1">
      <c r="A185" s="192">
        <v>112</v>
      </c>
      <c r="B185" s="193" t="s">
        <v>462</v>
      </c>
      <c r="C185" s="196">
        <v>148307.3</v>
      </c>
      <c r="D185" s="196"/>
      <c r="E185" s="193"/>
      <c r="F185" s="686" t="s">
        <v>28</v>
      </c>
      <c r="G185" s="194"/>
      <c r="H185" s="194"/>
      <c r="I185" s="194"/>
      <c r="J185" s="194"/>
      <c r="K185" s="194"/>
      <c r="L185" s="194"/>
      <c r="M185" s="193" t="s">
        <v>46</v>
      </c>
      <c r="N185" s="39"/>
      <c r="O185" s="39"/>
      <c r="P185" s="39"/>
      <c r="Q185" s="39"/>
      <c r="R185" s="39"/>
    </row>
    <row r="186" spans="1:18" ht="24" customHeight="1">
      <c r="A186" s="192">
        <v>113</v>
      </c>
      <c r="B186" s="193" t="s">
        <v>462</v>
      </c>
      <c r="C186" s="196">
        <v>208215.3</v>
      </c>
      <c r="D186" s="196"/>
      <c r="E186" s="193"/>
      <c r="F186" s="686" t="s">
        <v>29</v>
      </c>
      <c r="G186" s="194"/>
      <c r="H186" s="194"/>
      <c r="I186" s="194"/>
      <c r="J186" s="194"/>
      <c r="K186" s="194"/>
      <c r="L186" s="194"/>
      <c r="M186" s="193" t="s">
        <v>46</v>
      </c>
      <c r="N186" s="39"/>
      <c r="O186" s="39"/>
      <c r="P186" s="39"/>
      <c r="Q186" s="39"/>
      <c r="R186" s="39"/>
    </row>
    <row r="187" spans="1:18" ht="24" customHeight="1">
      <c r="A187" s="192">
        <v>114</v>
      </c>
      <c r="B187" s="193" t="s">
        <v>462</v>
      </c>
      <c r="C187" s="196">
        <v>151780.9</v>
      </c>
      <c r="D187" s="196"/>
      <c r="E187" s="193"/>
      <c r="F187" s="686" t="s">
        <v>30</v>
      </c>
      <c r="G187" s="194"/>
      <c r="H187" s="194"/>
      <c r="I187" s="194"/>
      <c r="J187" s="194"/>
      <c r="K187" s="194"/>
      <c r="L187" s="194"/>
      <c r="M187" s="193" t="s">
        <v>46</v>
      </c>
      <c r="N187" s="39"/>
      <c r="O187" s="39"/>
      <c r="P187" s="39"/>
      <c r="Q187" s="39"/>
      <c r="R187" s="39"/>
    </row>
    <row r="188" spans="1:18" ht="24" customHeight="1">
      <c r="A188" s="192">
        <v>115</v>
      </c>
      <c r="B188" s="193" t="s">
        <v>462</v>
      </c>
      <c r="C188" s="196">
        <v>143282.8</v>
      </c>
      <c r="D188" s="196"/>
      <c r="E188" s="193"/>
      <c r="F188" s="686" t="s">
        <v>31</v>
      </c>
      <c r="G188" s="194"/>
      <c r="H188" s="194"/>
      <c r="I188" s="194"/>
      <c r="J188" s="194"/>
      <c r="K188" s="194"/>
      <c r="L188" s="194"/>
      <c r="M188" s="193" t="s">
        <v>46</v>
      </c>
      <c r="N188" s="39"/>
      <c r="O188" s="39"/>
      <c r="P188" s="39"/>
      <c r="Q188" s="39"/>
      <c r="R188" s="39"/>
    </row>
    <row r="189" spans="1:18" ht="24" customHeight="1">
      <c r="A189" s="192">
        <v>116</v>
      </c>
      <c r="B189" s="193" t="s">
        <v>462</v>
      </c>
      <c r="C189" s="196">
        <v>150343.7</v>
      </c>
      <c r="D189" s="196"/>
      <c r="E189" s="193"/>
      <c r="F189" s="686" t="s">
        <v>32</v>
      </c>
      <c r="G189" s="194"/>
      <c r="H189" s="194"/>
      <c r="I189" s="194"/>
      <c r="J189" s="194"/>
      <c r="K189" s="194"/>
      <c r="L189" s="194"/>
      <c r="M189" s="193" t="s">
        <v>46</v>
      </c>
      <c r="N189" s="39"/>
      <c r="O189" s="39"/>
      <c r="P189" s="39"/>
      <c r="Q189" s="39"/>
      <c r="R189" s="39"/>
    </row>
    <row r="190" spans="1:18" ht="24" customHeight="1">
      <c r="A190" s="192">
        <v>117</v>
      </c>
      <c r="B190" s="193" t="s">
        <v>462</v>
      </c>
      <c r="C190" s="196">
        <v>142981.3</v>
      </c>
      <c r="D190" s="196"/>
      <c r="E190" s="193"/>
      <c r="F190" s="686" t="s">
        <v>33</v>
      </c>
      <c r="G190" s="194"/>
      <c r="H190" s="194"/>
      <c r="I190" s="194"/>
      <c r="J190" s="194"/>
      <c r="K190" s="194"/>
      <c r="L190" s="194"/>
      <c r="M190" s="193" t="s">
        <v>46</v>
      </c>
      <c r="N190" s="39"/>
      <c r="O190" s="39"/>
      <c r="P190" s="39"/>
      <c r="Q190" s="39"/>
      <c r="R190" s="39"/>
    </row>
    <row r="191" spans="1:18" ht="24" customHeight="1">
      <c r="A191" s="192">
        <v>118</v>
      </c>
      <c r="B191" s="193" t="s">
        <v>462</v>
      </c>
      <c r="C191" s="196">
        <v>142981.3</v>
      </c>
      <c r="D191" s="196"/>
      <c r="E191" s="193"/>
      <c r="F191" s="686" t="s">
        <v>34</v>
      </c>
      <c r="G191" s="194"/>
      <c r="H191" s="194"/>
      <c r="I191" s="194"/>
      <c r="J191" s="194"/>
      <c r="K191" s="194"/>
      <c r="L191" s="194"/>
      <c r="M191" s="193" t="s">
        <v>46</v>
      </c>
      <c r="N191" s="39"/>
      <c r="O191" s="39"/>
      <c r="P191" s="39"/>
      <c r="Q191" s="39"/>
      <c r="R191" s="39"/>
    </row>
    <row r="192" spans="1:18" ht="24" customHeight="1">
      <c r="A192" s="192">
        <v>119</v>
      </c>
      <c r="B192" s="198" t="s">
        <v>18</v>
      </c>
      <c r="C192" s="199">
        <v>103042.8</v>
      </c>
      <c r="D192" s="196"/>
      <c r="E192" s="198"/>
      <c r="F192" s="688" t="s">
        <v>35</v>
      </c>
      <c r="G192" s="194"/>
      <c r="H192" s="194"/>
      <c r="I192" s="194"/>
      <c r="J192" s="194"/>
      <c r="K192" s="194"/>
      <c r="L192" s="194"/>
      <c r="M192" s="193" t="s">
        <v>46</v>
      </c>
      <c r="N192" s="39"/>
      <c r="O192" s="39"/>
      <c r="P192" s="39"/>
      <c r="Q192" s="39"/>
      <c r="R192" s="39"/>
    </row>
    <row r="193" spans="1:18" ht="24" customHeight="1">
      <c r="A193" s="192">
        <v>120</v>
      </c>
      <c r="B193" s="198" t="s">
        <v>18</v>
      </c>
      <c r="C193" s="199">
        <v>89413.74</v>
      </c>
      <c r="D193" s="199"/>
      <c r="E193" s="198"/>
      <c r="F193" s="688" t="s">
        <v>36</v>
      </c>
      <c r="G193" s="194"/>
      <c r="H193" s="194"/>
      <c r="I193" s="194"/>
      <c r="J193" s="194"/>
      <c r="K193" s="194"/>
      <c r="L193" s="194"/>
      <c r="M193" s="198" t="s">
        <v>46</v>
      </c>
      <c r="N193" s="39"/>
      <c r="O193" s="39"/>
      <c r="P193" s="39"/>
      <c r="Q193" s="39"/>
      <c r="R193" s="39"/>
    </row>
    <row r="194" spans="1:18" ht="24" customHeight="1">
      <c r="A194" s="192">
        <v>121</v>
      </c>
      <c r="B194" s="198" t="s">
        <v>462</v>
      </c>
      <c r="C194" s="199">
        <v>102532.64</v>
      </c>
      <c r="D194" s="199"/>
      <c r="E194" s="198"/>
      <c r="F194" s="688" t="s">
        <v>37</v>
      </c>
      <c r="G194" s="194"/>
      <c r="H194" s="194"/>
      <c r="I194" s="194"/>
      <c r="J194" s="194"/>
      <c r="K194" s="194"/>
      <c r="L194" s="194"/>
      <c r="M194" s="198" t="s">
        <v>46</v>
      </c>
      <c r="N194" s="39"/>
      <c r="O194" s="39"/>
      <c r="P194" s="39"/>
      <c r="Q194" s="39"/>
      <c r="R194" s="39"/>
    </row>
    <row r="195" spans="1:18" ht="24" customHeight="1">
      <c r="A195" s="192">
        <v>122</v>
      </c>
      <c r="B195" s="198" t="s">
        <v>367</v>
      </c>
      <c r="C195" s="199">
        <v>10803.26</v>
      </c>
      <c r="D195" s="199"/>
      <c r="E195" s="198" t="s">
        <v>303</v>
      </c>
      <c r="F195" s="688" t="s">
        <v>38</v>
      </c>
      <c r="G195" s="194"/>
      <c r="H195" s="194"/>
      <c r="I195" s="194"/>
      <c r="J195" s="194"/>
      <c r="K195" s="194"/>
      <c r="L195" s="194"/>
      <c r="M195" s="198" t="s">
        <v>46</v>
      </c>
      <c r="N195" s="39"/>
      <c r="O195" s="39"/>
      <c r="P195" s="39"/>
      <c r="Q195" s="39"/>
      <c r="R195" s="39"/>
    </row>
    <row r="196" spans="1:18" ht="24" customHeight="1">
      <c r="A196" s="192">
        <v>123</v>
      </c>
      <c r="B196" s="198" t="s">
        <v>462</v>
      </c>
      <c r="C196" s="199">
        <v>133413.32</v>
      </c>
      <c r="D196" s="199"/>
      <c r="E196" s="198"/>
      <c r="F196" s="688" t="s">
        <v>39</v>
      </c>
      <c r="G196" s="194"/>
      <c r="H196" s="194"/>
      <c r="I196" s="194"/>
      <c r="J196" s="194"/>
      <c r="K196" s="194"/>
      <c r="L196" s="194"/>
      <c r="M196" s="198" t="s">
        <v>46</v>
      </c>
      <c r="N196" s="39"/>
      <c r="O196" s="39"/>
      <c r="P196" s="39"/>
      <c r="Q196" s="39"/>
      <c r="R196" s="39"/>
    </row>
    <row r="197" spans="1:18" ht="24" customHeight="1">
      <c r="A197" s="192">
        <v>124</v>
      </c>
      <c r="B197" s="198" t="s">
        <v>462</v>
      </c>
      <c r="C197" s="199">
        <v>196386.82</v>
      </c>
      <c r="D197" s="199"/>
      <c r="E197" s="198"/>
      <c r="F197" s="688" t="s">
        <v>40</v>
      </c>
      <c r="G197" s="194"/>
      <c r="H197" s="194"/>
      <c r="I197" s="194"/>
      <c r="J197" s="194"/>
      <c r="K197" s="194"/>
      <c r="L197" s="194"/>
      <c r="M197" s="198" t="s">
        <v>46</v>
      </c>
      <c r="N197" s="39"/>
      <c r="O197" s="39"/>
      <c r="P197" s="39"/>
      <c r="Q197" s="39"/>
      <c r="R197" s="39"/>
    </row>
    <row r="198" spans="1:18" ht="24" customHeight="1">
      <c r="A198" s="192">
        <v>125</v>
      </c>
      <c r="B198" s="198" t="s">
        <v>462</v>
      </c>
      <c r="C198" s="199">
        <v>195962.82</v>
      </c>
      <c r="D198" s="199"/>
      <c r="E198" s="198"/>
      <c r="F198" s="688" t="s">
        <v>41</v>
      </c>
      <c r="G198" s="194"/>
      <c r="H198" s="194"/>
      <c r="I198" s="194"/>
      <c r="J198" s="194"/>
      <c r="K198" s="194"/>
      <c r="L198" s="194"/>
      <c r="M198" s="198" t="s">
        <v>46</v>
      </c>
      <c r="N198" s="39"/>
      <c r="O198" s="39"/>
      <c r="P198" s="39"/>
      <c r="Q198" s="39"/>
      <c r="R198" s="39"/>
    </row>
    <row r="199" spans="1:18" ht="24" customHeight="1">
      <c r="A199" s="192">
        <v>126</v>
      </c>
      <c r="B199" s="198" t="s">
        <v>462</v>
      </c>
      <c r="C199" s="199">
        <v>133025.32</v>
      </c>
      <c r="D199" s="199"/>
      <c r="E199" s="198"/>
      <c r="F199" s="688" t="s">
        <v>42</v>
      </c>
      <c r="G199" s="194"/>
      <c r="H199" s="194"/>
      <c r="I199" s="194"/>
      <c r="J199" s="194"/>
      <c r="K199" s="194"/>
      <c r="L199" s="194"/>
      <c r="M199" s="198" t="s">
        <v>46</v>
      </c>
      <c r="N199" s="39"/>
      <c r="O199" s="39"/>
      <c r="P199" s="39"/>
      <c r="Q199" s="39"/>
      <c r="R199" s="39"/>
    </row>
    <row r="200" spans="1:18" ht="24" customHeight="1">
      <c r="A200" s="192">
        <v>127</v>
      </c>
      <c r="B200" s="198" t="s">
        <v>462</v>
      </c>
      <c r="C200" s="199">
        <v>195962.82</v>
      </c>
      <c r="D200" s="199"/>
      <c r="E200" s="198"/>
      <c r="F200" s="688" t="s">
        <v>43</v>
      </c>
      <c r="G200" s="194"/>
      <c r="H200" s="194"/>
      <c r="I200" s="194"/>
      <c r="J200" s="194"/>
      <c r="K200" s="194"/>
      <c r="L200" s="194"/>
      <c r="M200" s="198" t="s">
        <v>46</v>
      </c>
      <c r="N200" s="39"/>
      <c r="O200" s="39"/>
      <c r="P200" s="39"/>
      <c r="Q200" s="39"/>
      <c r="R200" s="39"/>
    </row>
    <row r="201" spans="1:18" ht="24" customHeight="1">
      <c r="A201" s="192">
        <v>128</v>
      </c>
      <c r="B201" s="198" t="s">
        <v>462</v>
      </c>
      <c r="C201" s="199">
        <v>121395.94</v>
      </c>
      <c r="D201" s="199"/>
      <c r="E201" s="198"/>
      <c r="F201" s="688" t="s">
        <v>44</v>
      </c>
      <c r="G201" s="194"/>
      <c r="H201" s="194"/>
      <c r="I201" s="194"/>
      <c r="J201" s="194"/>
      <c r="K201" s="194"/>
      <c r="L201" s="194"/>
      <c r="M201" s="198" t="s">
        <v>46</v>
      </c>
      <c r="N201" s="39"/>
      <c r="O201" s="39"/>
      <c r="P201" s="39"/>
      <c r="Q201" s="39"/>
      <c r="R201" s="39"/>
    </row>
    <row r="202" spans="1:18" ht="24" customHeight="1">
      <c r="A202" s="192">
        <v>129</v>
      </c>
      <c r="B202" s="198" t="s">
        <v>462</v>
      </c>
      <c r="C202" s="199">
        <v>157926.83</v>
      </c>
      <c r="D202" s="199"/>
      <c r="E202" s="198"/>
      <c r="F202" s="688" t="s">
        <v>45</v>
      </c>
      <c r="G202" s="194"/>
      <c r="H202" s="194"/>
      <c r="I202" s="194"/>
      <c r="J202" s="194"/>
      <c r="K202" s="194"/>
      <c r="L202" s="194"/>
      <c r="M202" s="198" t="s">
        <v>46</v>
      </c>
      <c r="N202" s="39"/>
      <c r="O202" s="39"/>
      <c r="P202" s="39"/>
      <c r="Q202" s="39"/>
      <c r="R202" s="39"/>
    </row>
    <row r="203" spans="1:18" ht="24" customHeight="1" thickBot="1">
      <c r="A203" s="681">
        <v>130</v>
      </c>
      <c r="B203" s="689" t="s">
        <v>461</v>
      </c>
      <c r="C203" s="690">
        <v>1900000</v>
      </c>
      <c r="D203" s="199"/>
      <c r="E203" s="691" t="s">
        <v>19</v>
      </c>
      <c r="F203" s="692" t="s">
        <v>254</v>
      </c>
      <c r="G203" s="194"/>
      <c r="H203" s="194"/>
      <c r="I203" s="194"/>
      <c r="J203" s="194"/>
      <c r="K203" s="194"/>
      <c r="L203" s="194"/>
      <c r="M203" s="198" t="s">
        <v>46</v>
      </c>
      <c r="N203" s="39"/>
      <c r="O203" s="39"/>
      <c r="P203" s="39"/>
      <c r="Q203" s="39"/>
      <c r="R203" s="39"/>
    </row>
    <row r="204" spans="1:18" s="202" customFormat="1" ht="34.5" customHeight="1" thickBot="1">
      <c r="A204" s="1356" t="s">
        <v>263</v>
      </c>
      <c r="B204" s="1357"/>
      <c r="C204" s="174">
        <f>SUM(C74:C203)</f>
        <v>18471253.390000008</v>
      </c>
      <c r="D204" s="180"/>
      <c r="E204" s="200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</row>
    <row r="205" spans="1:18" s="202" customFormat="1" ht="24.75" customHeight="1">
      <c r="A205" s="203"/>
      <c r="B205" s="204"/>
      <c r="C205" s="205"/>
      <c r="D205" s="205"/>
      <c r="E205" s="200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</row>
    <row r="206" spans="1:18" s="202" customFormat="1" ht="34.5" customHeight="1">
      <c r="A206" s="203"/>
      <c r="B206" s="824" t="s">
        <v>47</v>
      </c>
      <c r="C206" s="205"/>
      <c r="D206" s="205"/>
      <c r="E206" s="200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</row>
    <row r="207" spans="1:18" ht="24" customHeight="1">
      <c r="A207" s="628">
        <v>1</v>
      </c>
      <c r="B207" s="693" t="s">
        <v>48</v>
      </c>
      <c r="C207" s="694">
        <v>30000</v>
      </c>
      <c r="D207" s="684"/>
      <c r="E207" s="685"/>
      <c r="F207" s="695" t="s">
        <v>55</v>
      </c>
      <c r="G207" s="210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:18" ht="24" customHeight="1">
      <c r="A208" s="166">
        <v>2</v>
      </c>
      <c r="B208" s="695" t="s">
        <v>49</v>
      </c>
      <c r="C208" s="696">
        <v>1749</v>
      </c>
      <c r="D208" s="207"/>
      <c r="E208" s="206"/>
      <c r="F208" s="695" t="s">
        <v>56</v>
      </c>
      <c r="G208" s="210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:18" ht="24" customHeight="1">
      <c r="A209" s="166">
        <v>3</v>
      </c>
      <c r="B209" s="695" t="s">
        <v>50</v>
      </c>
      <c r="C209" s="696">
        <v>1749.02</v>
      </c>
      <c r="D209" s="207"/>
      <c r="E209" s="206"/>
      <c r="F209" s="695" t="s">
        <v>57</v>
      </c>
      <c r="G209" s="210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ht="24" customHeight="1">
      <c r="A210" s="166">
        <v>4</v>
      </c>
      <c r="B210" s="695" t="s">
        <v>51</v>
      </c>
      <c r="C210" s="696">
        <v>4981.5</v>
      </c>
      <c r="D210" s="208"/>
      <c r="E210" s="206"/>
      <c r="F210" s="695" t="s">
        <v>58</v>
      </c>
      <c r="G210" s="210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ht="24" customHeight="1">
      <c r="A211" s="166">
        <v>5</v>
      </c>
      <c r="B211" s="695" t="s">
        <v>51</v>
      </c>
      <c r="C211" s="696">
        <v>4981.5</v>
      </c>
      <c r="D211" s="207"/>
      <c r="E211" s="206"/>
      <c r="F211" s="695" t="s">
        <v>59</v>
      </c>
      <c r="G211" s="210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ht="24" customHeight="1">
      <c r="A212" s="166">
        <v>6</v>
      </c>
      <c r="B212" s="695" t="s">
        <v>51</v>
      </c>
      <c r="C212" s="696">
        <v>6085.92</v>
      </c>
      <c r="D212" s="207"/>
      <c r="E212" s="206"/>
      <c r="F212" s="695" t="s">
        <v>60</v>
      </c>
      <c r="G212" s="210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ht="24" customHeight="1">
      <c r="A213" s="166">
        <v>7</v>
      </c>
      <c r="B213" s="695" t="s">
        <v>51</v>
      </c>
      <c r="C213" s="696">
        <v>5793.3</v>
      </c>
      <c r="D213" s="207"/>
      <c r="E213" s="206"/>
      <c r="F213" s="695" t="s">
        <v>61</v>
      </c>
      <c r="G213" s="210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ht="24" customHeight="1">
      <c r="A214" s="166">
        <v>8</v>
      </c>
      <c r="B214" s="695" t="s">
        <v>51</v>
      </c>
      <c r="C214" s="696">
        <v>5793.3</v>
      </c>
      <c r="D214" s="207"/>
      <c r="E214" s="206"/>
      <c r="F214" s="695" t="s">
        <v>62</v>
      </c>
      <c r="G214" s="210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:18" ht="24" customHeight="1">
      <c r="A215" s="166">
        <v>9</v>
      </c>
      <c r="B215" s="695" t="s">
        <v>52</v>
      </c>
      <c r="C215" s="696">
        <v>14860.03</v>
      </c>
      <c r="D215" s="207"/>
      <c r="E215" s="206"/>
      <c r="F215" s="695" t="s">
        <v>63</v>
      </c>
      <c r="G215" s="210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:18" ht="24" customHeight="1">
      <c r="A216" s="166">
        <v>10</v>
      </c>
      <c r="B216" s="695" t="s">
        <v>52</v>
      </c>
      <c r="C216" s="696">
        <v>14860.03</v>
      </c>
      <c r="D216" s="207"/>
      <c r="E216" s="206"/>
      <c r="F216" s="695" t="s">
        <v>38</v>
      </c>
      <c r="G216" s="210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:18" ht="24" customHeight="1">
      <c r="A217" s="166">
        <v>11</v>
      </c>
      <c r="B217" s="695" t="s">
        <v>52</v>
      </c>
      <c r="C217" s="696">
        <v>13578.6</v>
      </c>
      <c r="D217" s="207"/>
      <c r="E217" s="206"/>
      <c r="F217" s="695" t="s">
        <v>64</v>
      </c>
      <c r="G217" s="210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:18" ht="24" customHeight="1">
      <c r="A218" s="166">
        <v>12</v>
      </c>
      <c r="B218" s="695" t="s">
        <v>52</v>
      </c>
      <c r="C218" s="696">
        <v>13578.6</v>
      </c>
      <c r="D218" s="207"/>
      <c r="E218" s="206"/>
      <c r="F218" s="695" t="s">
        <v>65</v>
      </c>
      <c r="G218" s="210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:18" ht="24" customHeight="1">
      <c r="A219" s="166">
        <v>13</v>
      </c>
      <c r="B219" s="695" t="s">
        <v>52</v>
      </c>
      <c r="C219" s="696">
        <v>21714</v>
      </c>
      <c r="D219" s="207"/>
      <c r="E219" s="206"/>
      <c r="F219" s="695" t="s">
        <v>66</v>
      </c>
      <c r="G219" s="210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:18" ht="24" customHeight="1">
      <c r="A220" s="166">
        <v>14</v>
      </c>
      <c r="B220" s="695" t="s">
        <v>51</v>
      </c>
      <c r="C220" s="696">
        <v>4981.5</v>
      </c>
      <c r="D220" s="207"/>
      <c r="E220" s="206"/>
      <c r="F220" s="695" t="s">
        <v>67</v>
      </c>
      <c r="G220" s="210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ht="24" customHeight="1">
      <c r="A221" s="166">
        <v>15</v>
      </c>
      <c r="B221" s="695" t="s">
        <v>48</v>
      </c>
      <c r="C221" s="696">
        <v>18278.33</v>
      </c>
      <c r="D221" s="207"/>
      <c r="E221" s="206"/>
      <c r="F221" s="695" t="s">
        <v>68</v>
      </c>
      <c r="G221" s="210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:18" ht="24" customHeight="1">
      <c r="A222" s="166">
        <v>16</v>
      </c>
      <c r="B222" s="695" t="s">
        <v>52</v>
      </c>
      <c r="C222" s="696">
        <v>29652.79</v>
      </c>
      <c r="D222" s="207"/>
      <c r="E222" s="206"/>
      <c r="F222" s="695" t="s">
        <v>69</v>
      </c>
      <c r="G222" s="210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:18" ht="24" customHeight="1">
      <c r="A223" s="166">
        <v>17</v>
      </c>
      <c r="B223" s="695" t="s">
        <v>48</v>
      </c>
      <c r="C223" s="696">
        <v>21096.94</v>
      </c>
      <c r="D223" s="207"/>
      <c r="E223" s="206"/>
      <c r="F223" s="695" t="s">
        <v>70</v>
      </c>
      <c r="G223" s="210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:18" ht="24" customHeight="1">
      <c r="A224" s="166">
        <v>18</v>
      </c>
      <c r="B224" s="695" t="s">
        <v>52</v>
      </c>
      <c r="C224" s="696">
        <v>14860.02</v>
      </c>
      <c r="D224" s="208"/>
      <c r="E224" s="206"/>
      <c r="F224" s="695" t="s">
        <v>71</v>
      </c>
      <c r="G224" s="210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:18" ht="24" customHeight="1">
      <c r="A225" s="166">
        <v>19</v>
      </c>
      <c r="B225" s="695" t="s">
        <v>52</v>
      </c>
      <c r="C225" s="696">
        <v>29652.79</v>
      </c>
      <c r="D225" s="207"/>
      <c r="E225" s="206"/>
      <c r="F225" s="695" t="s">
        <v>1852</v>
      </c>
      <c r="G225" s="210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:18" ht="24" customHeight="1">
      <c r="A226" s="166">
        <v>20</v>
      </c>
      <c r="B226" s="695" t="s">
        <v>52</v>
      </c>
      <c r="C226" s="696">
        <v>19488.61</v>
      </c>
      <c r="D226" s="207"/>
      <c r="E226" s="206"/>
      <c r="F226" s="695" t="s">
        <v>672</v>
      </c>
      <c r="G226" s="210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:18" ht="24" customHeight="1">
      <c r="A227" s="166">
        <v>21</v>
      </c>
      <c r="B227" s="695" t="s">
        <v>53</v>
      </c>
      <c r="C227" s="696">
        <v>4981.5</v>
      </c>
      <c r="D227" s="208"/>
      <c r="E227" s="206"/>
      <c r="F227" s="695" t="s">
        <v>1853</v>
      </c>
      <c r="G227" s="210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:18" ht="24" customHeight="1">
      <c r="A228" s="166">
        <v>22</v>
      </c>
      <c r="B228" s="695" t="s">
        <v>54</v>
      </c>
      <c r="C228" s="696">
        <v>30000</v>
      </c>
      <c r="D228" s="207"/>
      <c r="E228" s="206"/>
      <c r="F228" s="695" t="s">
        <v>72</v>
      </c>
      <c r="G228" s="210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:18" ht="24" customHeight="1">
      <c r="A229" s="166">
        <v>23</v>
      </c>
      <c r="B229" s="695" t="s">
        <v>51</v>
      </c>
      <c r="C229" s="696">
        <v>4981.5</v>
      </c>
      <c r="D229" s="207"/>
      <c r="E229" s="206"/>
      <c r="F229" s="695" t="s">
        <v>1854</v>
      </c>
      <c r="G229" s="210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:18" ht="24" customHeight="1">
      <c r="A230" s="166">
        <v>24</v>
      </c>
      <c r="B230" s="695" t="s">
        <v>48</v>
      </c>
      <c r="C230" s="696">
        <v>16603.97</v>
      </c>
      <c r="D230" s="207"/>
      <c r="E230" s="206"/>
      <c r="F230" s="695" t="s">
        <v>73</v>
      </c>
      <c r="G230" s="210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:18" ht="24" customHeight="1">
      <c r="A231" s="166">
        <v>25</v>
      </c>
      <c r="B231" s="695" t="s">
        <v>52</v>
      </c>
      <c r="C231" s="696">
        <v>21714</v>
      </c>
      <c r="D231" s="207"/>
      <c r="E231" s="206"/>
      <c r="F231" s="695" t="s">
        <v>74</v>
      </c>
      <c r="G231" s="210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24" customHeight="1">
      <c r="A232" s="166">
        <v>26</v>
      </c>
      <c r="B232" s="695" t="s">
        <v>52</v>
      </c>
      <c r="C232" s="696">
        <v>16572</v>
      </c>
      <c r="D232" s="207"/>
      <c r="E232" s="206"/>
      <c r="F232" s="695" t="s">
        <v>75</v>
      </c>
      <c r="G232" s="210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24" customHeight="1">
      <c r="A233" s="166">
        <v>27</v>
      </c>
      <c r="B233" s="695" t="s">
        <v>51</v>
      </c>
      <c r="C233" s="696">
        <v>9594</v>
      </c>
      <c r="D233" s="207"/>
      <c r="E233" s="206"/>
      <c r="F233" s="695" t="s">
        <v>1062</v>
      </c>
      <c r="G233" s="210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24" customHeight="1">
      <c r="A234" s="166">
        <v>28</v>
      </c>
      <c r="B234" s="695" t="s">
        <v>51</v>
      </c>
      <c r="C234" s="696">
        <v>4797</v>
      </c>
      <c r="D234" s="207"/>
      <c r="E234" s="206"/>
      <c r="F234" s="695" t="s">
        <v>76</v>
      </c>
      <c r="G234" s="210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:18" ht="24" customHeight="1">
      <c r="A235" s="166">
        <v>29</v>
      </c>
      <c r="B235" s="695" t="s">
        <v>51</v>
      </c>
      <c r="C235" s="696">
        <v>4797</v>
      </c>
      <c r="D235" s="207"/>
      <c r="E235" s="206"/>
      <c r="F235" s="695" t="s">
        <v>77</v>
      </c>
      <c r="G235" s="210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:18" ht="24" customHeight="1">
      <c r="A236" s="166">
        <v>30</v>
      </c>
      <c r="B236" s="695" t="s">
        <v>50</v>
      </c>
      <c r="C236" s="696">
        <v>1749.02</v>
      </c>
      <c r="D236" s="207"/>
      <c r="E236" s="206"/>
      <c r="F236" s="695" t="s">
        <v>78</v>
      </c>
      <c r="G236" s="210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:18" ht="24" customHeight="1">
      <c r="A237" s="166">
        <v>31</v>
      </c>
      <c r="B237" s="695" t="s">
        <v>50</v>
      </c>
      <c r="C237" s="696">
        <v>1749.02</v>
      </c>
      <c r="D237" s="207"/>
      <c r="E237" s="206"/>
      <c r="F237" s="695" t="s">
        <v>79</v>
      </c>
      <c r="G237" s="210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:18" ht="24" customHeight="1">
      <c r="A238" s="166">
        <v>32</v>
      </c>
      <c r="B238" s="695" t="s">
        <v>49</v>
      </c>
      <c r="C238" s="696">
        <v>1749</v>
      </c>
      <c r="D238" s="207"/>
      <c r="E238" s="206"/>
      <c r="F238" s="695" t="s">
        <v>80</v>
      </c>
      <c r="G238" s="210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:18" ht="24" customHeight="1">
      <c r="A239" s="166">
        <v>33</v>
      </c>
      <c r="B239" s="695" t="s">
        <v>51</v>
      </c>
      <c r="C239" s="696">
        <v>5793.3</v>
      </c>
      <c r="D239" s="207"/>
      <c r="E239" s="206"/>
      <c r="F239" s="695" t="s">
        <v>1855</v>
      </c>
      <c r="G239" s="210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:18" ht="24" customHeight="1">
      <c r="A240" s="166">
        <v>34</v>
      </c>
      <c r="B240" s="695" t="s">
        <v>51</v>
      </c>
      <c r="C240" s="696">
        <v>4797</v>
      </c>
      <c r="D240" s="208"/>
      <c r="E240" s="206"/>
      <c r="F240" s="695" t="s">
        <v>1856</v>
      </c>
      <c r="G240" s="210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:18" ht="31.5" customHeight="1">
      <c r="A241" s="166">
        <v>35</v>
      </c>
      <c r="B241" s="695" t="s">
        <v>51</v>
      </c>
      <c r="C241" s="696">
        <v>6085.91</v>
      </c>
      <c r="D241" s="208"/>
      <c r="E241" s="206"/>
      <c r="F241" s="695" t="s">
        <v>1857</v>
      </c>
      <c r="G241" s="210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:18" ht="28.5" customHeight="1" thickBot="1">
      <c r="A242" s="169">
        <v>36</v>
      </c>
      <c r="B242" s="697" t="s">
        <v>1851</v>
      </c>
      <c r="C242" s="698">
        <v>13999.51</v>
      </c>
      <c r="D242" s="207"/>
      <c r="E242" s="206"/>
      <c r="F242" s="695" t="s">
        <v>1858</v>
      </c>
      <c r="G242" s="210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:18" ht="34.5" customHeight="1" thickBot="1">
      <c r="A243" s="1364" t="s">
        <v>1408</v>
      </c>
      <c r="B243" s="1365"/>
      <c r="C243" s="214">
        <f>SUM(C207:C242)</f>
        <v>427699.51</v>
      </c>
      <c r="D243" s="246"/>
      <c r="E243" s="209"/>
      <c r="F243" s="210"/>
      <c r="G243" s="210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:18" ht="24.75" customHeight="1">
      <c r="A244" s="245"/>
      <c r="B244" s="544" t="s">
        <v>1882</v>
      </c>
      <c r="C244" s="246"/>
      <c r="D244" s="246"/>
      <c r="E244" s="247"/>
      <c r="F244" s="210"/>
      <c r="G244" s="210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:18" ht="60">
      <c r="A245" s="545">
        <v>1</v>
      </c>
      <c r="B245" s="546" t="s">
        <v>1883</v>
      </c>
      <c r="C245" s="547">
        <v>7160000</v>
      </c>
      <c r="D245" s="543"/>
      <c r="E245" s="211"/>
      <c r="F245" s="210"/>
      <c r="G245" s="210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:18" ht="30">
      <c r="A246" s="545">
        <v>2</v>
      </c>
      <c r="B246" s="546" t="s">
        <v>1884</v>
      </c>
      <c r="C246" s="547">
        <v>196735</v>
      </c>
      <c r="D246" s="543"/>
      <c r="E246" s="211"/>
      <c r="F246" s="210"/>
      <c r="G246" s="210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:18" ht="30">
      <c r="A247" s="545">
        <v>3</v>
      </c>
      <c r="B247" s="546" t="s">
        <v>1885</v>
      </c>
      <c r="C247" s="547">
        <v>69618</v>
      </c>
      <c r="D247" s="543"/>
      <c r="E247" s="211"/>
      <c r="F247" s="210"/>
      <c r="G247" s="210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:18" ht="45.75" thickBot="1">
      <c r="A248" s="548">
        <v>4</v>
      </c>
      <c r="B248" s="549" t="s">
        <v>1886</v>
      </c>
      <c r="C248" s="550">
        <v>66345</v>
      </c>
      <c r="D248" s="543"/>
      <c r="E248" s="211"/>
      <c r="F248" s="210"/>
      <c r="G248" s="210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:18" ht="27" customHeight="1" thickBot="1">
      <c r="A249" s="1364" t="s">
        <v>1887</v>
      </c>
      <c r="B249" s="1365"/>
      <c r="C249" s="248">
        <f>SUM(C245:C248)</f>
        <v>7492698</v>
      </c>
      <c r="D249" s="543"/>
      <c r="E249" s="211"/>
      <c r="F249" s="210"/>
      <c r="G249" s="210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:9" ht="24.75" customHeight="1">
      <c r="A250" s="115"/>
      <c r="B250" s="215" t="s">
        <v>465</v>
      </c>
      <c r="C250" s="212"/>
      <c r="D250" s="212"/>
      <c r="E250" s="213"/>
      <c r="F250" s="211"/>
      <c r="G250" s="211"/>
      <c r="H250" s="46"/>
      <c r="I250" s="46"/>
    </row>
    <row r="251" spans="1:13" ht="24" customHeight="1">
      <c r="A251" s="545">
        <v>1</v>
      </c>
      <c r="B251" s="219" t="s">
        <v>466</v>
      </c>
      <c r="C251" s="272">
        <v>422227.45</v>
      </c>
      <c r="D251" s="272"/>
      <c r="E251" s="73"/>
      <c r="F251" s="129" t="s">
        <v>212</v>
      </c>
      <c r="G251" s="129">
        <v>1980</v>
      </c>
      <c r="M251" s="129" t="s">
        <v>299</v>
      </c>
    </row>
    <row r="252" spans="1:13" ht="24" customHeight="1">
      <c r="A252" s="545">
        <v>2</v>
      </c>
      <c r="B252" s="1" t="s">
        <v>467</v>
      </c>
      <c r="C252" s="5">
        <v>5117.45</v>
      </c>
      <c r="D252" s="5"/>
      <c r="E252" s="73"/>
      <c r="F252" s="129" t="s">
        <v>212</v>
      </c>
      <c r="G252" s="129">
        <v>1980</v>
      </c>
      <c r="M252" s="129" t="s">
        <v>299</v>
      </c>
    </row>
    <row r="253" spans="1:13" ht="24" customHeight="1">
      <c r="A253" s="545">
        <v>3</v>
      </c>
      <c r="B253" s="1" t="s">
        <v>468</v>
      </c>
      <c r="C253" s="5">
        <v>26631.87</v>
      </c>
      <c r="D253" s="5"/>
      <c r="E253" s="73"/>
      <c r="F253" s="129" t="s">
        <v>212</v>
      </c>
      <c r="G253" s="129">
        <v>1980</v>
      </c>
      <c r="M253" s="129" t="s">
        <v>299</v>
      </c>
    </row>
    <row r="254" spans="1:13" ht="24" customHeight="1">
      <c r="A254" s="545">
        <v>4</v>
      </c>
      <c r="B254" s="1" t="s">
        <v>462</v>
      </c>
      <c r="C254" s="5">
        <v>139200</v>
      </c>
      <c r="D254" s="5"/>
      <c r="E254" s="73"/>
      <c r="F254" s="129" t="s">
        <v>588</v>
      </c>
      <c r="G254" s="129"/>
      <c r="M254" s="129" t="s">
        <v>299</v>
      </c>
    </row>
    <row r="255" spans="1:13" ht="60">
      <c r="A255" s="545">
        <v>5</v>
      </c>
      <c r="B255" s="103" t="s">
        <v>2524</v>
      </c>
      <c r="C255" s="637">
        <v>8577608.86</v>
      </c>
      <c r="D255" s="5"/>
      <c r="E255" s="73"/>
      <c r="F255" s="129" t="s">
        <v>2525</v>
      </c>
      <c r="G255" s="129">
        <v>2019</v>
      </c>
      <c r="M255" s="129"/>
    </row>
    <row r="256" spans="1:13" ht="24" customHeight="1" thickBot="1">
      <c r="A256" s="545">
        <v>6</v>
      </c>
      <c r="B256" s="706" t="s">
        <v>2526</v>
      </c>
      <c r="C256" s="275">
        <v>627558.55</v>
      </c>
      <c r="D256" s="5"/>
      <c r="E256" s="73"/>
      <c r="F256" s="73"/>
      <c r="G256" s="73"/>
      <c r="M256" s="129" t="s">
        <v>299</v>
      </c>
    </row>
    <row r="257" spans="1:9" ht="34.5" customHeight="1" thickBot="1">
      <c r="A257" s="1317" t="s">
        <v>1382</v>
      </c>
      <c r="B257" s="1318"/>
      <c r="C257" s="174">
        <f>SUM(C251:C256)</f>
        <v>9798344.18</v>
      </c>
      <c r="D257" s="180"/>
      <c r="E257" s="46"/>
      <c r="F257" s="46"/>
      <c r="G257" s="46"/>
      <c r="H257" s="46"/>
      <c r="I257" s="46"/>
    </row>
    <row r="258" spans="1:13" ht="24.75" customHeight="1">
      <c r="A258" s="115"/>
      <c r="B258" s="1362" t="s">
        <v>469</v>
      </c>
      <c r="C258" s="1362"/>
      <c r="D258" s="1362"/>
      <c r="E258" s="1363"/>
      <c r="F258" s="46"/>
      <c r="G258" s="20"/>
      <c r="H258" s="20"/>
      <c r="I258" s="20"/>
      <c r="J258" s="20"/>
      <c r="K258" s="20"/>
      <c r="L258" s="20"/>
      <c r="M258" s="20"/>
    </row>
    <row r="259" spans="1:18" ht="45">
      <c r="A259" s="628">
        <v>1</v>
      </c>
      <c r="B259" s="699" t="s">
        <v>170</v>
      </c>
      <c r="C259" s="700">
        <v>23031</v>
      </c>
      <c r="D259" s="619"/>
      <c r="E259" s="222"/>
      <c r="F259" s="701" t="s">
        <v>162</v>
      </c>
      <c r="G259" s="223"/>
      <c r="H259" s="217"/>
      <c r="I259" s="217"/>
      <c r="J259" s="217"/>
      <c r="K259" s="217"/>
      <c r="L259" s="216" t="s">
        <v>237</v>
      </c>
      <c r="M259" s="216" t="s">
        <v>237</v>
      </c>
      <c r="N259" s="44"/>
      <c r="O259" s="44"/>
      <c r="P259" s="44"/>
      <c r="Q259" s="44"/>
      <c r="R259" s="44"/>
    </row>
    <row r="260" spans="1:18" ht="44.25" customHeight="1">
      <c r="A260" s="166">
        <v>2</v>
      </c>
      <c r="B260" s="613" t="s">
        <v>171</v>
      </c>
      <c r="C260" s="616">
        <v>15313</v>
      </c>
      <c r="D260" s="620"/>
      <c r="E260" s="216"/>
      <c r="F260" s="701" t="s">
        <v>162</v>
      </c>
      <c r="G260" s="223"/>
      <c r="H260" s="217"/>
      <c r="I260" s="217"/>
      <c r="J260" s="217"/>
      <c r="K260" s="217"/>
      <c r="L260" s="216" t="s">
        <v>237</v>
      </c>
      <c r="M260" s="216" t="s">
        <v>237</v>
      </c>
      <c r="N260" s="44"/>
      <c r="O260" s="44"/>
      <c r="P260" s="44"/>
      <c r="Q260" s="44"/>
      <c r="R260" s="44"/>
    </row>
    <row r="261" spans="1:18" ht="34.5" customHeight="1">
      <c r="A261" s="166">
        <v>3</v>
      </c>
      <c r="B261" s="613" t="s">
        <v>172</v>
      </c>
      <c r="C261" s="616">
        <v>97799</v>
      </c>
      <c r="D261" s="620"/>
      <c r="E261" s="216"/>
      <c r="F261" s="701" t="s">
        <v>162</v>
      </c>
      <c r="G261" s="223"/>
      <c r="H261" s="217"/>
      <c r="I261" s="217"/>
      <c r="J261" s="217"/>
      <c r="K261" s="217"/>
      <c r="L261" s="216" t="s">
        <v>236</v>
      </c>
      <c r="M261" s="216" t="s">
        <v>237</v>
      </c>
      <c r="N261" s="44"/>
      <c r="O261" s="44"/>
      <c r="P261" s="44"/>
      <c r="Q261" s="44"/>
      <c r="R261" s="44"/>
    </row>
    <row r="262" spans="1:18" ht="45">
      <c r="A262" s="166">
        <v>4</v>
      </c>
      <c r="B262" s="613" t="s">
        <v>173</v>
      </c>
      <c r="C262" s="621">
        <v>40500</v>
      </c>
      <c r="D262" s="218"/>
      <c r="E262" s="216"/>
      <c r="F262" s="701" t="s">
        <v>162</v>
      </c>
      <c r="G262" s="223"/>
      <c r="H262" s="217"/>
      <c r="I262" s="217"/>
      <c r="J262" s="217"/>
      <c r="K262" s="217"/>
      <c r="L262" s="216"/>
      <c r="M262" s="216"/>
      <c r="N262" s="44"/>
      <c r="O262" s="44"/>
      <c r="P262" s="44"/>
      <c r="Q262" s="44"/>
      <c r="R262" s="44"/>
    </row>
    <row r="263" spans="1:18" ht="45" customHeight="1">
      <c r="A263" s="166">
        <v>5</v>
      </c>
      <c r="B263" s="613" t="s">
        <v>174</v>
      </c>
      <c r="C263" s="621">
        <v>203244.51</v>
      </c>
      <c r="D263" s="218"/>
      <c r="E263" s="216"/>
      <c r="F263" s="701" t="s">
        <v>162</v>
      </c>
      <c r="G263" s="223"/>
      <c r="H263" s="217"/>
      <c r="I263" s="217"/>
      <c r="J263" s="217"/>
      <c r="K263" s="217"/>
      <c r="L263" s="216"/>
      <c r="M263" s="216"/>
      <c r="N263" s="44"/>
      <c r="O263" s="44"/>
      <c r="P263" s="44"/>
      <c r="Q263" s="44"/>
      <c r="R263" s="44"/>
    </row>
    <row r="264" spans="1:18" ht="30">
      <c r="A264" s="166">
        <v>6</v>
      </c>
      <c r="B264" s="613" t="s">
        <v>175</v>
      </c>
      <c r="C264" s="622">
        <v>13353.71</v>
      </c>
      <c r="D264" s="218"/>
      <c r="E264" s="216"/>
      <c r="F264" s="701" t="s">
        <v>162</v>
      </c>
      <c r="G264" s="223"/>
      <c r="H264" s="217"/>
      <c r="I264" s="217"/>
      <c r="J264" s="217"/>
      <c r="K264" s="217"/>
      <c r="L264" s="216"/>
      <c r="M264" s="216"/>
      <c r="N264" s="44"/>
      <c r="O264" s="44"/>
      <c r="P264" s="44"/>
      <c r="Q264" s="44"/>
      <c r="R264" s="44"/>
    </row>
    <row r="265" spans="1:18" ht="55.5" customHeight="1">
      <c r="A265" s="166">
        <v>7</v>
      </c>
      <c r="B265" s="613" t="s">
        <v>176</v>
      </c>
      <c r="C265" s="622">
        <v>9850468.75</v>
      </c>
      <c r="D265" s="218"/>
      <c r="E265" s="216"/>
      <c r="F265" s="701" t="s">
        <v>163</v>
      </c>
      <c r="G265" s="223"/>
      <c r="H265" s="217"/>
      <c r="I265" s="217"/>
      <c r="J265" s="217"/>
      <c r="K265" s="217"/>
      <c r="L265" s="216"/>
      <c r="M265" s="216"/>
      <c r="N265" s="44"/>
      <c r="O265" s="44"/>
      <c r="P265" s="44"/>
      <c r="Q265" s="44"/>
      <c r="R265" s="44"/>
    </row>
    <row r="266" spans="1:18" ht="42" customHeight="1">
      <c r="A266" s="166">
        <v>8</v>
      </c>
      <c r="B266" s="614" t="s">
        <v>177</v>
      </c>
      <c r="C266" s="622">
        <v>14981.6</v>
      </c>
      <c r="D266" s="220"/>
      <c r="E266" s="216"/>
      <c r="F266" s="701" t="s">
        <v>163</v>
      </c>
      <c r="G266" s="223"/>
      <c r="H266" s="217"/>
      <c r="I266" s="217"/>
      <c r="J266" s="217"/>
      <c r="K266" s="217"/>
      <c r="L266" s="216" t="s">
        <v>236</v>
      </c>
      <c r="M266" s="216" t="s">
        <v>237</v>
      </c>
      <c r="N266" s="44"/>
      <c r="O266" s="44"/>
      <c r="P266" s="44"/>
      <c r="Q266" s="44"/>
      <c r="R266" s="44"/>
    </row>
    <row r="267" spans="1:18" ht="31.5" customHeight="1">
      <c r="A267" s="166">
        <v>9</v>
      </c>
      <c r="B267" s="614" t="s">
        <v>178</v>
      </c>
      <c r="C267" s="622">
        <v>269969</v>
      </c>
      <c r="D267" s="218"/>
      <c r="E267" s="216"/>
      <c r="F267" s="701" t="s">
        <v>162</v>
      </c>
      <c r="G267" s="223"/>
      <c r="H267" s="217"/>
      <c r="I267" s="217"/>
      <c r="J267" s="217"/>
      <c r="K267" s="217"/>
      <c r="L267" s="216"/>
      <c r="M267" s="216"/>
      <c r="N267" s="44"/>
      <c r="O267" s="44"/>
      <c r="P267" s="44"/>
      <c r="Q267" s="44"/>
      <c r="R267" s="44"/>
    </row>
    <row r="268" spans="1:18" ht="75">
      <c r="A268" s="166">
        <v>10</v>
      </c>
      <c r="B268" s="614" t="s">
        <v>179</v>
      </c>
      <c r="C268" s="622">
        <v>18855.17</v>
      </c>
      <c r="D268" s="58"/>
      <c r="E268" s="216"/>
      <c r="F268" s="701" t="s">
        <v>162</v>
      </c>
      <c r="G268" s="223"/>
      <c r="H268" s="217"/>
      <c r="I268" s="217"/>
      <c r="J268" s="217"/>
      <c r="K268" s="217"/>
      <c r="L268" s="216" t="s">
        <v>236</v>
      </c>
      <c r="M268" s="216" t="s">
        <v>237</v>
      </c>
      <c r="N268" s="44"/>
      <c r="O268" s="44"/>
      <c r="P268" s="44"/>
      <c r="Q268" s="44"/>
      <c r="R268" s="44"/>
    </row>
    <row r="269" spans="1:18" ht="60">
      <c r="A269" s="166">
        <v>11</v>
      </c>
      <c r="B269" s="614" t="s">
        <v>180</v>
      </c>
      <c r="C269" s="622">
        <v>247782.85</v>
      </c>
      <c r="D269" s="58"/>
      <c r="E269" s="216"/>
      <c r="F269" s="702" t="s">
        <v>164</v>
      </c>
      <c r="G269" s="223"/>
      <c r="H269" s="217"/>
      <c r="I269" s="217"/>
      <c r="J269" s="217"/>
      <c r="K269" s="217"/>
      <c r="L269" s="216" t="s">
        <v>236</v>
      </c>
      <c r="M269" s="216" t="s">
        <v>237</v>
      </c>
      <c r="N269" s="44"/>
      <c r="O269" s="44"/>
      <c r="P269" s="44"/>
      <c r="Q269" s="44"/>
      <c r="R269" s="44"/>
    </row>
    <row r="270" spans="1:18" ht="60">
      <c r="A270" s="166">
        <v>12</v>
      </c>
      <c r="B270" s="614" t="s">
        <v>181</v>
      </c>
      <c r="C270" s="622">
        <v>262854.19</v>
      </c>
      <c r="D270" s="58"/>
      <c r="E270" s="216"/>
      <c r="F270" s="701" t="s">
        <v>165</v>
      </c>
      <c r="G270" s="223"/>
      <c r="H270" s="217"/>
      <c r="I270" s="217"/>
      <c r="J270" s="217"/>
      <c r="K270" s="217"/>
      <c r="L270" s="216" t="s">
        <v>236</v>
      </c>
      <c r="M270" s="216" t="s">
        <v>236</v>
      </c>
      <c r="N270" s="44"/>
      <c r="O270" s="44"/>
      <c r="P270" s="44"/>
      <c r="Q270" s="44"/>
      <c r="R270" s="44"/>
    </row>
    <row r="271" spans="1:18" ht="45">
      <c r="A271" s="166">
        <v>13</v>
      </c>
      <c r="B271" s="614" t="s">
        <v>182</v>
      </c>
      <c r="C271" s="622">
        <v>13478843.34</v>
      </c>
      <c r="D271" s="58"/>
      <c r="E271" s="216"/>
      <c r="F271" s="703" t="s">
        <v>166</v>
      </c>
      <c r="G271" s="223"/>
      <c r="H271" s="217"/>
      <c r="I271" s="217"/>
      <c r="J271" s="217"/>
      <c r="K271" s="217"/>
      <c r="L271" s="216" t="s">
        <v>236</v>
      </c>
      <c r="M271" s="216" t="s">
        <v>236</v>
      </c>
      <c r="N271" s="44"/>
      <c r="O271" s="44"/>
      <c r="P271" s="44"/>
      <c r="Q271" s="44"/>
      <c r="R271" s="44"/>
    </row>
    <row r="272" spans="1:18" ht="60">
      <c r="A272" s="166">
        <v>14</v>
      </c>
      <c r="B272" s="614" t="s">
        <v>183</v>
      </c>
      <c r="C272" s="623">
        <v>9999.9</v>
      </c>
      <c r="D272" s="58"/>
      <c r="E272" s="216"/>
      <c r="F272" s="703" t="s">
        <v>166</v>
      </c>
      <c r="G272" s="223"/>
      <c r="H272" s="217"/>
      <c r="I272" s="217"/>
      <c r="J272" s="217"/>
      <c r="K272" s="217"/>
      <c r="L272" s="216" t="s">
        <v>236</v>
      </c>
      <c r="M272" s="216" t="s">
        <v>237</v>
      </c>
      <c r="N272" s="44"/>
      <c r="O272" s="44"/>
      <c r="P272" s="44"/>
      <c r="Q272" s="44"/>
      <c r="R272" s="44"/>
    </row>
    <row r="273" spans="1:18" ht="45" customHeight="1">
      <c r="A273" s="166">
        <v>15</v>
      </c>
      <c r="B273" s="614" t="s">
        <v>2238</v>
      </c>
      <c r="C273" s="622">
        <v>9500</v>
      </c>
      <c r="D273" s="58"/>
      <c r="E273" s="216"/>
      <c r="F273" s="703" t="s">
        <v>166</v>
      </c>
      <c r="G273" s="223"/>
      <c r="H273" s="217"/>
      <c r="I273" s="217"/>
      <c r="J273" s="217"/>
      <c r="K273" s="217"/>
      <c r="L273" s="216"/>
      <c r="M273" s="216" t="s">
        <v>237</v>
      </c>
      <c r="N273" s="44"/>
      <c r="O273" s="44"/>
      <c r="P273" s="44"/>
      <c r="Q273" s="44"/>
      <c r="R273" s="44"/>
    </row>
    <row r="274" spans="1:18" ht="65.25" customHeight="1">
      <c r="A274" s="166">
        <v>16</v>
      </c>
      <c r="B274" s="614" t="s">
        <v>2239</v>
      </c>
      <c r="C274" s="622">
        <v>51537</v>
      </c>
      <c r="D274" s="58"/>
      <c r="E274" s="153"/>
      <c r="F274" s="703" t="s">
        <v>166</v>
      </c>
      <c r="G274" s="7"/>
      <c r="H274" s="221"/>
      <c r="I274" s="221"/>
      <c r="J274" s="221"/>
      <c r="K274" s="221"/>
      <c r="L274" s="153"/>
      <c r="M274" s="153" t="s">
        <v>237</v>
      </c>
      <c r="N274" s="44"/>
      <c r="O274" s="44"/>
      <c r="P274" s="44"/>
      <c r="Q274" s="44"/>
      <c r="R274" s="44"/>
    </row>
    <row r="275" spans="1:18" ht="75">
      <c r="A275" s="166">
        <v>17</v>
      </c>
      <c r="B275" s="614" t="s">
        <v>2240</v>
      </c>
      <c r="C275" s="622">
        <v>441</v>
      </c>
      <c r="D275" s="218"/>
      <c r="E275" s="148"/>
      <c r="F275" s="703" t="s">
        <v>166</v>
      </c>
      <c r="G275" s="1"/>
      <c r="H275" s="221"/>
      <c r="I275" s="221"/>
      <c r="J275" s="221"/>
      <c r="K275" s="221"/>
      <c r="L275" s="221"/>
      <c r="M275" s="221"/>
      <c r="N275" s="44"/>
      <c r="O275" s="44"/>
      <c r="P275" s="44"/>
      <c r="Q275" s="44"/>
      <c r="R275" s="44"/>
    </row>
    <row r="276" spans="1:18" ht="34.5" customHeight="1">
      <c r="A276" s="166">
        <v>18</v>
      </c>
      <c r="B276" s="613" t="s">
        <v>2241</v>
      </c>
      <c r="C276" s="622">
        <v>2065516.42</v>
      </c>
      <c r="D276" s="218"/>
      <c r="E276" s="148"/>
      <c r="F276" s="703" t="s">
        <v>167</v>
      </c>
      <c r="G276" s="1"/>
      <c r="H276" s="221"/>
      <c r="I276" s="221"/>
      <c r="J276" s="221"/>
      <c r="K276" s="221"/>
      <c r="L276" s="221"/>
      <c r="M276" s="221"/>
      <c r="N276" s="44"/>
      <c r="O276" s="44"/>
      <c r="P276" s="44"/>
      <c r="Q276" s="44"/>
      <c r="R276" s="44"/>
    </row>
    <row r="277" spans="1:18" ht="90">
      <c r="A277" s="166">
        <v>19</v>
      </c>
      <c r="B277" s="614" t="s">
        <v>161</v>
      </c>
      <c r="C277" s="622">
        <v>5345494.38</v>
      </c>
      <c r="D277" s="218"/>
      <c r="E277" s="148"/>
      <c r="F277" s="701" t="s">
        <v>163</v>
      </c>
      <c r="G277" s="1"/>
      <c r="H277" s="221"/>
      <c r="I277" s="221"/>
      <c r="J277" s="221"/>
      <c r="K277" s="221"/>
      <c r="L277" s="221"/>
      <c r="M277" s="221"/>
      <c r="N277" s="44"/>
      <c r="O277" s="44"/>
      <c r="P277" s="44"/>
      <c r="Q277" s="44"/>
      <c r="R277" s="44"/>
    </row>
    <row r="278" spans="1:18" ht="45">
      <c r="A278" s="166">
        <v>20</v>
      </c>
      <c r="B278" s="613" t="s">
        <v>2242</v>
      </c>
      <c r="C278" s="622">
        <v>1280612.25</v>
      </c>
      <c r="D278" s="218"/>
      <c r="E278" s="148"/>
      <c r="F278" s="703" t="s">
        <v>168</v>
      </c>
      <c r="G278" s="1"/>
      <c r="H278" s="221"/>
      <c r="I278" s="221"/>
      <c r="J278" s="221"/>
      <c r="K278" s="221"/>
      <c r="L278" s="221"/>
      <c r="M278" s="221"/>
      <c r="N278" s="44"/>
      <c r="O278" s="44"/>
      <c r="P278" s="44"/>
      <c r="Q278" s="44"/>
      <c r="R278" s="44"/>
    </row>
    <row r="279" spans="1:18" ht="45">
      <c r="A279" s="166">
        <v>21</v>
      </c>
      <c r="B279" s="613" t="s">
        <v>2243</v>
      </c>
      <c r="C279" s="622">
        <v>1291335.22</v>
      </c>
      <c r="D279" s="218"/>
      <c r="E279" s="148"/>
      <c r="F279" s="703" t="s">
        <v>168</v>
      </c>
      <c r="G279" s="1"/>
      <c r="H279" s="221"/>
      <c r="I279" s="221"/>
      <c r="J279" s="221"/>
      <c r="K279" s="221"/>
      <c r="L279" s="221"/>
      <c r="M279" s="221"/>
      <c r="N279" s="44"/>
      <c r="O279" s="44"/>
      <c r="P279" s="44"/>
      <c r="Q279" s="44"/>
      <c r="R279" s="44"/>
    </row>
    <row r="280" spans="1:18" ht="105.75" thickBot="1">
      <c r="A280" s="166">
        <v>22</v>
      </c>
      <c r="B280" s="614" t="s">
        <v>2244</v>
      </c>
      <c r="C280" s="622">
        <v>2985479.04</v>
      </c>
      <c r="D280" s="218"/>
      <c r="E280" s="148"/>
      <c r="F280" s="703" t="s">
        <v>169</v>
      </c>
      <c r="G280" s="1"/>
      <c r="H280" s="221"/>
      <c r="I280" s="221"/>
      <c r="J280" s="221"/>
      <c r="K280" s="221"/>
      <c r="L280" s="221"/>
      <c r="M280" s="221"/>
      <c r="N280" s="44"/>
      <c r="O280" s="44"/>
      <c r="P280" s="44"/>
      <c r="Q280" s="44"/>
      <c r="R280" s="44"/>
    </row>
    <row r="281" spans="1:18" ht="34.5" customHeight="1" thickBot="1">
      <c r="A281" s="1356" t="s">
        <v>1377</v>
      </c>
      <c r="B281" s="1357"/>
      <c r="C281" s="224">
        <f>SUM(C259:C280)</f>
        <v>37576911.33</v>
      </c>
      <c r="D281" s="618"/>
      <c r="E281" s="119"/>
      <c r="F281" s="44"/>
      <c r="G281" s="22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</row>
    <row r="282" spans="1:18" ht="20.25" customHeight="1">
      <c r="A282" s="20"/>
      <c r="B282" s="20"/>
      <c r="C282" s="121"/>
      <c r="D282" s="121"/>
      <c r="E282" s="119"/>
      <c r="F282" s="44"/>
      <c r="G282" s="22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</row>
    <row r="283" spans="1:18" ht="19.5" customHeight="1">
      <c r="A283" s="628">
        <v>1</v>
      </c>
      <c r="B283" s="705" t="s">
        <v>470</v>
      </c>
      <c r="C283" s="700">
        <v>19832</v>
      </c>
      <c r="D283" s="163"/>
      <c r="E283" s="153"/>
      <c r="F283" s="615"/>
      <c r="G283" s="158"/>
      <c r="H283" s="221"/>
      <c r="I283" s="221"/>
      <c r="J283" s="221"/>
      <c r="K283" s="221"/>
      <c r="L283" s="129" t="s">
        <v>83</v>
      </c>
      <c r="M283" s="76" t="s">
        <v>82</v>
      </c>
      <c r="N283" s="44"/>
      <c r="O283" s="44"/>
      <c r="P283" s="44"/>
      <c r="Q283" s="44"/>
      <c r="R283" s="44"/>
    </row>
    <row r="284" spans="1:18" ht="19.5" customHeight="1">
      <c r="A284" s="628">
        <v>2</v>
      </c>
      <c r="B284" s="625" t="s">
        <v>2253</v>
      </c>
      <c r="C284" s="616">
        <v>289463</v>
      </c>
      <c r="D284" s="225"/>
      <c r="E284" s="153"/>
      <c r="F284" s="631"/>
      <c r="G284" s="158"/>
      <c r="H284" s="221"/>
      <c r="I284" s="221"/>
      <c r="J284" s="221"/>
      <c r="K284" s="221"/>
      <c r="L284" s="129" t="s">
        <v>83</v>
      </c>
      <c r="M284" s="76" t="s">
        <v>82</v>
      </c>
      <c r="N284" s="44"/>
      <c r="O284" s="44"/>
      <c r="P284" s="44"/>
      <c r="Q284" s="44"/>
      <c r="R284" s="44"/>
    </row>
    <row r="285" spans="1:18" ht="19.5" customHeight="1">
      <c r="A285" s="628">
        <v>3</v>
      </c>
      <c r="B285" s="625" t="s">
        <v>269</v>
      </c>
      <c r="C285" s="616">
        <v>33153</v>
      </c>
      <c r="D285" s="225"/>
      <c r="E285" s="153"/>
      <c r="F285" s="631"/>
      <c r="G285" s="158"/>
      <c r="H285" s="221"/>
      <c r="I285" s="221"/>
      <c r="J285" s="221"/>
      <c r="K285" s="221"/>
      <c r="L285" s="129" t="s">
        <v>83</v>
      </c>
      <c r="M285" s="76" t="s">
        <v>82</v>
      </c>
      <c r="N285" s="44"/>
      <c r="O285" s="44"/>
      <c r="P285" s="44"/>
      <c r="Q285" s="44"/>
      <c r="R285" s="44"/>
    </row>
    <row r="286" spans="1:18" ht="19.5" customHeight="1">
      <c r="A286" s="628">
        <v>4</v>
      </c>
      <c r="B286" s="625" t="s">
        <v>84</v>
      </c>
      <c r="C286" s="617">
        <v>18600</v>
      </c>
      <c r="D286" s="226"/>
      <c r="E286" s="153"/>
      <c r="F286" s="631"/>
      <c r="G286" s="158"/>
      <c r="H286" s="221"/>
      <c r="I286" s="221"/>
      <c r="J286" s="221"/>
      <c r="K286" s="221"/>
      <c r="L286" s="129" t="s">
        <v>83</v>
      </c>
      <c r="M286" s="76" t="s">
        <v>82</v>
      </c>
      <c r="N286" s="44"/>
      <c r="O286" s="44"/>
      <c r="P286" s="44"/>
      <c r="Q286" s="44"/>
      <c r="R286" s="44"/>
    </row>
    <row r="287" spans="1:18" ht="19.5" customHeight="1">
      <c r="A287" s="628">
        <v>5</v>
      </c>
      <c r="B287" s="625" t="s">
        <v>91</v>
      </c>
      <c r="C287" s="617">
        <v>25400</v>
      </c>
      <c r="D287" s="79"/>
      <c r="E287" s="153"/>
      <c r="F287" s="631"/>
      <c r="G287" s="158"/>
      <c r="H287" s="221"/>
      <c r="I287" s="221"/>
      <c r="J287" s="221"/>
      <c r="K287" s="221"/>
      <c r="L287" s="129" t="s">
        <v>83</v>
      </c>
      <c r="M287" s="76" t="s">
        <v>82</v>
      </c>
      <c r="N287" s="44"/>
      <c r="O287" s="44"/>
      <c r="P287" s="44"/>
      <c r="Q287" s="44"/>
      <c r="R287" s="44"/>
    </row>
    <row r="288" spans="1:18" ht="19.5" customHeight="1">
      <c r="A288" s="628">
        <v>6</v>
      </c>
      <c r="B288" s="625" t="s">
        <v>794</v>
      </c>
      <c r="C288" s="617">
        <v>21926</v>
      </c>
      <c r="D288" s="58"/>
      <c r="E288" s="153"/>
      <c r="F288" s="631"/>
      <c r="G288" s="158"/>
      <c r="H288" s="221"/>
      <c r="I288" s="221"/>
      <c r="J288" s="221"/>
      <c r="K288" s="221"/>
      <c r="L288" s="129" t="s">
        <v>83</v>
      </c>
      <c r="M288" s="76" t="s">
        <v>82</v>
      </c>
      <c r="N288" s="44"/>
      <c r="O288" s="44"/>
      <c r="P288" s="44"/>
      <c r="Q288" s="44"/>
      <c r="R288" s="44"/>
    </row>
    <row r="289" spans="1:18" ht="19.5" customHeight="1">
      <c r="A289" s="628">
        <v>7</v>
      </c>
      <c r="B289" s="625" t="s">
        <v>795</v>
      </c>
      <c r="C289" s="617">
        <v>48601</v>
      </c>
      <c r="D289" s="225"/>
      <c r="E289" s="153"/>
      <c r="F289" s="631"/>
      <c r="G289" s="158"/>
      <c r="H289" s="221"/>
      <c r="I289" s="221"/>
      <c r="J289" s="221"/>
      <c r="K289" s="221"/>
      <c r="L289" s="129" t="s">
        <v>83</v>
      </c>
      <c r="M289" s="76" t="s">
        <v>82</v>
      </c>
      <c r="N289" s="44"/>
      <c r="O289" s="44"/>
      <c r="P289" s="44"/>
      <c r="Q289" s="44"/>
      <c r="R289" s="44"/>
    </row>
    <row r="290" spans="1:18" ht="19.5" customHeight="1">
      <c r="A290" s="628">
        <v>8</v>
      </c>
      <c r="B290" s="625" t="s">
        <v>471</v>
      </c>
      <c r="C290" s="617">
        <v>26505</v>
      </c>
      <c r="D290" s="57"/>
      <c r="E290" s="153"/>
      <c r="F290" s="631"/>
      <c r="G290" s="158"/>
      <c r="H290" s="221"/>
      <c r="I290" s="221"/>
      <c r="J290" s="221"/>
      <c r="K290" s="221"/>
      <c r="L290" s="129" t="s">
        <v>83</v>
      </c>
      <c r="M290" s="76" t="s">
        <v>82</v>
      </c>
      <c r="N290" s="44"/>
      <c r="O290" s="44"/>
      <c r="P290" s="44"/>
      <c r="Q290" s="44"/>
      <c r="R290" s="44"/>
    </row>
    <row r="291" spans="1:18" ht="19.5" customHeight="1">
      <c r="A291" s="628">
        <v>9</v>
      </c>
      <c r="B291" s="625" t="s">
        <v>92</v>
      </c>
      <c r="C291" s="617">
        <v>10200</v>
      </c>
      <c r="D291" s="225"/>
      <c r="E291" s="153"/>
      <c r="F291" s="631"/>
      <c r="G291" s="158"/>
      <c r="H291" s="221"/>
      <c r="I291" s="221"/>
      <c r="J291" s="221"/>
      <c r="K291" s="221"/>
      <c r="L291" s="129" t="s">
        <v>83</v>
      </c>
      <c r="M291" s="76" t="s">
        <v>82</v>
      </c>
      <c r="N291" s="44"/>
      <c r="O291" s="44"/>
      <c r="P291" s="44"/>
      <c r="Q291" s="44"/>
      <c r="R291" s="44"/>
    </row>
    <row r="292" spans="1:18" ht="30" customHeight="1">
      <c r="A292" s="628">
        <v>10</v>
      </c>
      <c r="B292" s="625" t="s">
        <v>93</v>
      </c>
      <c r="C292" s="617">
        <v>73871</v>
      </c>
      <c r="D292" s="163"/>
      <c r="E292" s="153"/>
      <c r="F292" s="631"/>
      <c r="G292" s="158"/>
      <c r="H292" s="221"/>
      <c r="I292" s="221"/>
      <c r="J292" s="221"/>
      <c r="K292" s="221"/>
      <c r="L292" s="129" t="s">
        <v>83</v>
      </c>
      <c r="M292" s="76" t="s">
        <v>82</v>
      </c>
      <c r="N292" s="44"/>
      <c r="O292" s="44"/>
      <c r="P292" s="44"/>
      <c r="Q292" s="44"/>
      <c r="R292" s="44"/>
    </row>
    <row r="293" spans="1:18" ht="30">
      <c r="A293" s="628">
        <v>11</v>
      </c>
      <c r="B293" s="625" t="s">
        <v>1405</v>
      </c>
      <c r="C293" s="617">
        <v>35851</v>
      </c>
      <c r="D293" s="225"/>
      <c r="E293" s="153"/>
      <c r="F293" s="631"/>
      <c r="G293" s="158"/>
      <c r="H293" s="221"/>
      <c r="I293" s="221"/>
      <c r="J293" s="221"/>
      <c r="K293" s="221"/>
      <c r="L293" s="129" t="s">
        <v>83</v>
      </c>
      <c r="M293" s="76" t="s">
        <v>82</v>
      </c>
      <c r="N293" s="44"/>
      <c r="O293" s="44"/>
      <c r="P293" s="44"/>
      <c r="Q293" s="44"/>
      <c r="R293" s="44"/>
    </row>
    <row r="294" spans="1:18" ht="45" customHeight="1">
      <c r="A294" s="628">
        <v>12</v>
      </c>
      <c r="B294" s="625" t="s">
        <v>2254</v>
      </c>
      <c r="C294" s="617">
        <v>196612.2</v>
      </c>
      <c r="D294" s="225"/>
      <c r="E294" s="153"/>
      <c r="F294" s="631"/>
      <c r="G294" s="158"/>
      <c r="H294" s="221"/>
      <c r="I294" s="221"/>
      <c r="J294" s="221"/>
      <c r="K294" s="221"/>
      <c r="L294" s="129" t="s">
        <v>83</v>
      </c>
      <c r="M294" s="76" t="s">
        <v>82</v>
      </c>
      <c r="N294" s="44"/>
      <c r="O294" s="44"/>
      <c r="P294" s="44"/>
      <c r="Q294" s="44"/>
      <c r="R294" s="44"/>
    </row>
    <row r="295" spans="1:18" ht="30">
      <c r="A295" s="628">
        <v>13</v>
      </c>
      <c r="B295" s="625" t="s">
        <v>94</v>
      </c>
      <c r="C295" s="617">
        <v>75394</v>
      </c>
      <c r="D295" s="225"/>
      <c r="E295" s="153"/>
      <c r="F295" s="631"/>
      <c r="G295" s="158"/>
      <c r="H295" s="221"/>
      <c r="I295" s="221"/>
      <c r="J295" s="221"/>
      <c r="K295" s="221"/>
      <c r="L295" s="129"/>
      <c r="M295" s="76" t="s">
        <v>82</v>
      </c>
      <c r="N295" s="44"/>
      <c r="O295" s="44"/>
      <c r="P295" s="44"/>
      <c r="Q295" s="44"/>
      <c r="R295" s="44"/>
    </row>
    <row r="296" spans="1:18" ht="30">
      <c r="A296" s="628">
        <v>14</v>
      </c>
      <c r="B296" s="625" t="s">
        <v>95</v>
      </c>
      <c r="C296" s="617">
        <v>18000</v>
      </c>
      <c r="D296" s="225"/>
      <c r="E296" s="153"/>
      <c r="F296" s="631"/>
      <c r="G296" s="158"/>
      <c r="H296" s="221"/>
      <c r="I296" s="221"/>
      <c r="J296" s="221"/>
      <c r="K296" s="221"/>
      <c r="L296" s="129"/>
      <c r="M296" s="76" t="s">
        <v>82</v>
      </c>
      <c r="N296" s="44"/>
      <c r="O296" s="44"/>
      <c r="P296" s="44"/>
      <c r="Q296" s="44"/>
      <c r="R296" s="44"/>
    </row>
    <row r="297" spans="1:18" ht="30" customHeight="1">
      <c r="A297" s="628">
        <v>15</v>
      </c>
      <c r="B297" s="625" t="s">
        <v>96</v>
      </c>
      <c r="C297" s="617">
        <v>4000</v>
      </c>
      <c r="D297" s="225"/>
      <c r="E297" s="153"/>
      <c r="F297" s="631"/>
      <c r="G297" s="158"/>
      <c r="H297" s="221"/>
      <c r="I297" s="221"/>
      <c r="J297" s="221"/>
      <c r="K297" s="221"/>
      <c r="L297" s="129"/>
      <c r="M297" s="76" t="s">
        <v>82</v>
      </c>
      <c r="N297" s="44"/>
      <c r="O297" s="44"/>
      <c r="P297" s="44"/>
      <c r="Q297" s="44"/>
      <c r="R297" s="44"/>
    </row>
    <row r="298" spans="1:18" ht="30">
      <c r="A298" s="628">
        <v>16</v>
      </c>
      <c r="B298" s="625" t="s">
        <v>97</v>
      </c>
      <c r="C298" s="617">
        <v>8000</v>
      </c>
      <c r="D298" s="225"/>
      <c r="E298" s="153"/>
      <c r="F298" s="631"/>
      <c r="G298" s="158"/>
      <c r="H298" s="221"/>
      <c r="I298" s="221"/>
      <c r="J298" s="221"/>
      <c r="K298" s="221"/>
      <c r="L298" s="129"/>
      <c r="M298" s="76" t="s">
        <v>82</v>
      </c>
      <c r="N298" s="44"/>
      <c r="O298" s="44"/>
      <c r="P298" s="44"/>
      <c r="Q298" s="44"/>
      <c r="R298" s="44"/>
    </row>
    <row r="299" spans="1:18" ht="30">
      <c r="A299" s="628">
        <v>17</v>
      </c>
      <c r="B299" s="625" t="s">
        <v>98</v>
      </c>
      <c r="C299" s="617">
        <v>12674</v>
      </c>
      <c r="D299" s="58"/>
      <c r="E299" s="153"/>
      <c r="F299" s="631"/>
      <c r="G299" s="158"/>
      <c r="H299" s="221"/>
      <c r="I299" s="221"/>
      <c r="J299" s="221"/>
      <c r="K299" s="221"/>
      <c r="L299" s="129"/>
      <c r="M299" s="7" t="s">
        <v>82</v>
      </c>
      <c r="N299" s="44"/>
      <c r="O299" s="44"/>
      <c r="P299" s="44"/>
      <c r="Q299" s="44"/>
      <c r="R299" s="44"/>
    </row>
    <row r="300" spans="1:18" ht="30">
      <c r="A300" s="628">
        <v>18</v>
      </c>
      <c r="B300" s="625" t="s">
        <v>2291</v>
      </c>
      <c r="C300" s="617">
        <v>19450</v>
      </c>
      <c r="D300" s="225"/>
      <c r="E300" s="153"/>
      <c r="F300" s="631"/>
      <c r="G300" s="158"/>
      <c r="H300" s="221"/>
      <c r="I300" s="221"/>
      <c r="J300" s="221"/>
      <c r="K300" s="221"/>
      <c r="L300" s="129"/>
      <c r="M300" s="76" t="s">
        <v>82</v>
      </c>
      <c r="N300" s="44"/>
      <c r="O300" s="44"/>
      <c r="P300" s="44"/>
      <c r="Q300" s="44"/>
      <c r="R300" s="44"/>
    </row>
    <row r="301" spans="1:18" ht="30">
      <c r="A301" s="628">
        <v>19</v>
      </c>
      <c r="B301" s="625" t="s">
        <v>99</v>
      </c>
      <c r="C301" s="617">
        <v>3009</v>
      </c>
      <c r="D301" s="227"/>
      <c r="E301" s="153"/>
      <c r="F301" s="631"/>
      <c r="G301" s="158"/>
      <c r="H301" s="221"/>
      <c r="I301" s="221"/>
      <c r="J301" s="221"/>
      <c r="K301" s="221"/>
      <c r="L301" s="129"/>
      <c r="M301" s="76" t="s">
        <v>82</v>
      </c>
      <c r="N301" s="44"/>
      <c r="O301" s="44"/>
      <c r="P301" s="44"/>
      <c r="Q301" s="44"/>
      <c r="R301" s="44"/>
    </row>
    <row r="302" spans="1:18" ht="30">
      <c r="A302" s="628">
        <v>20</v>
      </c>
      <c r="B302" s="625" t="s">
        <v>100</v>
      </c>
      <c r="C302" s="617">
        <v>2900</v>
      </c>
      <c r="D302" s="228"/>
      <c r="E302" s="153"/>
      <c r="F302" s="631"/>
      <c r="G302" s="158"/>
      <c r="H302" s="221"/>
      <c r="I302" s="221"/>
      <c r="J302" s="221"/>
      <c r="K302" s="221"/>
      <c r="L302" s="129"/>
      <c r="M302" s="76" t="s">
        <v>82</v>
      </c>
      <c r="N302" s="44"/>
      <c r="O302" s="44"/>
      <c r="P302" s="44"/>
      <c r="Q302" s="44"/>
      <c r="R302" s="44"/>
    </row>
    <row r="303" spans="1:18" ht="45">
      <c r="A303" s="628">
        <v>21</v>
      </c>
      <c r="B303" s="625" t="s">
        <v>101</v>
      </c>
      <c r="C303" s="617">
        <v>13400</v>
      </c>
      <c r="D303" s="228"/>
      <c r="E303" s="153"/>
      <c r="F303" s="631"/>
      <c r="G303" s="158"/>
      <c r="H303" s="221"/>
      <c r="I303" s="221"/>
      <c r="J303" s="221"/>
      <c r="K303" s="221"/>
      <c r="L303" s="129"/>
      <c r="M303" s="76" t="s">
        <v>82</v>
      </c>
      <c r="N303" s="44"/>
      <c r="O303" s="44"/>
      <c r="P303" s="44"/>
      <c r="Q303" s="44"/>
      <c r="R303" s="44"/>
    </row>
    <row r="304" spans="1:18" ht="45">
      <c r="A304" s="628">
        <v>22</v>
      </c>
      <c r="B304" s="625" t="s">
        <v>102</v>
      </c>
      <c r="C304" s="617">
        <v>6681.47</v>
      </c>
      <c r="D304" s="228"/>
      <c r="E304" s="153"/>
      <c r="F304" s="631"/>
      <c r="G304" s="158"/>
      <c r="H304" s="221"/>
      <c r="I304" s="221"/>
      <c r="J304" s="221"/>
      <c r="K304" s="221"/>
      <c r="L304" s="129"/>
      <c r="M304" s="76" t="s">
        <v>82</v>
      </c>
      <c r="N304" s="44"/>
      <c r="O304" s="44"/>
      <c r="P304" s="44"/>
      <c r="Q304" s="44"/>
      <c r="R304" s="44"/>
    </row>
    <row r="305" spans="1:18" ht="42.75" customHeight="1">
      <c r="A305" s="628">
        <v>23</v>
      </c>
      <c r="B305" s="625" t="s">
        <v>2293</v>
      </c>
      <c r="C305" s="617">
        <v>87333.45</v>
      </c>
      <c r="D305" s="228"/>
      <c r="E305" s="153"/>
      <c r="F305" s="631"/>
      <c r="G305" s="158"/>
      <c r="H305" s="221"/>
      <c r="I305" s="221"/>
      <c r="J305" s="221"/>
      <c r="K305" s="221"/>
      <c r="L305" s="129"/>
      <c r="M305" s="76" t="s">
        <v>82</v>
      </c>
      <c r="N305" s="44"/>
      <c r="O305" s="44"/>
      <c r="P305" s="44"/>
      <c r="Q305" s="44"/>
      <c r="R305" s="44"/>
    </row>
    <row r="306" spans="1:18" ht="60">
      <c r="A306" s="628">
        <v>24</v>
      </c>
      <c r="B306" s="625" t="s">
        <v>2292</v>
      </c>
      <c r="C306" s="617">
        <v>132905.33</v>
      </c>
      <c r="D306" s="228"/>
      <c r="E306" s="153"/>
      <c r="F306" s="631"/>
      <c r="G306" s="158"/>
      <c r="H306" s="221"/>
      <c r="I306" s="221"/>
      <c r="J306" s="221"/>
      <c r="K306" s="221"/>
      <c r="L306" s="129"/>
      <c r="M306" s="76" t="s">
        <v>82</v>
      </c>
      <c r="N306" s="44"/>
      <c r="O306" s="44"/>
      <c r="P306" s="44"/>
      <c r="Q306" s="44"/>
      <c r="R306" s="44"/>
    </row>
    <row r="307" spans="1:18" ht="45" customHeight="1">
      <c r="A307" s="628">
        <v>25</v>
      </c>
      <c r="B307" s="625" t="s">
        <v>103</v>
      </c>
      <c r="C307" s="617">
        <v>53230.16</v>
      </c>
      <c r="D307" s="228"/>
      <c r="E307" s="153"/>
      <c r="F307" s="631"/>
      <c r="G307" s="158"/>
      <c r="H307" s="221"/>
      <c r="I307" s="221"/>
      <c r="J307" s="221"/>
      <c r="K307" s="221"/>
      <c r="L307" s="129"/>
      <c r="M307" s="76" t="s">
        <v>82</v>
      </c>
      <c r="N307" s="44"/>
      <c r="O307" s="44"/>
      <c r="P307" s="44"/>
      <c r="Q307" s="44"/>
      <c r="R307" s="44"/>
    </row>
    <row r="308" spans="1:18" ht="15.75">
      <c r="A308" s="628">
        <v>26</v>
      </c>
      <c r="B308" s="625" t="s">
        <v>2255</v>
      </c>
      <c r="C308" s="617">
        <v>39082</v>
      </c>
      <c r="D308" s="228"/>
      <c r="E308" s="153"/>
      <c r="F308" s="632"/>
      <c r="G308" s="158"/>
      <c r="H308" s="221"/>
      <c r="I308" s="221"/>
      <c r="J308" s="221"/>
      <c r="K308" s="221"/>
      <c r="L308" s="229"/>
      <c r="M308" s="76" t="s">
        <v>82</v>
      </c>
      <c r="N308" s="44"/>
      <c r="O308" s="44"/>
      <c r="P308" s="44"/>
      <c r="Q308" s="44"/>
      <c r="R308" s="44"/>
    </row>
    <row r="309" spans="1:18" ht="30" customHeight="1">
      <c r="A309" s="628">
        <v>27</v>
      </c>
      <c r="B309" s="625" t="s">
        <v>2256</v>
      </c>
      <c r="C309" s="617">
        <v>72342.66</v>
      </c>
      <c r="D309" s="220"/>
      <c r="E309" s="153"/>
      <c r="F309" s="629"/>
      <c r="G309" s="158"/>
      <c r="H309" s="221"/>
      <c r="I309" s="221"/>
      <c r="J309" s="221"/>
      <c r="K309" s="221"/>
      <c r="L309" s="230"/>
      <c r="M309" s="158"/>
      <c r="N309" s="44"/>
      <c r="O309" s="44"/>
      <c r="P309" s="44"/>
      <c r="Q309" s="44"/>
      <c r="R309" s="44"/>
    </row>
    <row r="310" spans="1:18" ht="45">
      <c r="A310" s="628">
        <v>28</v>
      </c>
      <c r="B310" s="625" t="s">
        <v>2294</v>
      </c>
      <c r="C310" s="617">
        <v>14831.36</v>
      </c>
      <c r="D310" s="218"/>
      <c r="E310" s="153"/>
      <c r="F310" s="629"/>
      <c r="G310" s="221"/>
      <c r="H310" s="157"/>
      <c r="I310" s="157"/>
      <c r="J310" s="157"/>
      <c r="K310" s="221"/>
      <c r="L310" s="221"/>
      <c r="M310" s="221"/>
      <c r="N310" s="44"/>
      <c r="O310" s="44"/>
      <c r="P310" s="44"/>
      <c r="Q310" s="44"/>
      <c r="R310" s="44"/>
    </row>
    <row r="311" spans="1:18" ht="45">
      <c r="A311" s="628">
        <v>29</v>
      </c>
      <c r="B311" s="626" t="s">
        <v>2257</v>
      </c>
      <c r="C311" s="617">
        <v>57981.29</v>
      </c>
      <c r="D311" s="218"/>
      <c r="E311" s="153"/>
      <c r="F311" s="629"/>
      <c r="G311" s="221"/>
      <c r="H311" s="157"/>
      <c r="I311" s="221"/>
      <c r="J311" s="221"/>
      <c r="K311" s="221"/>
      <c r="L311" s="221"/>
      <c r="M311" s="221"/>
      <c r="N311" s="44"/>
      <c r="O311" s="44"/>
      <c r="P311" s="44"/>
      <c r="Q311" s="44"/>
      <c r="R311" s="44"/>
    </row>
    <row r="312" spans="1:18" ht="30">
      <c r="A312" s="628">
        <v>30</v>
      </c>
      <c r="B312" s="626" t="s">
        <v>104</v>
      </c>
      <c r="C312" s="617">
        <v>9986.01</v>
      </c>
      <c r="D312" s="218"/>
      <c r="E312" s="153"/>
      <c r="F312" s="629"/>
      <c r="G312" s="221"/>
      <c r="H312" s="221"/>
      <c r="I312" s="221"/>
      <c r="J312" s="221"/>
      <c r="K312" s="221"/>
      <c r="L312" s="221"/>
      <c r="M312" s="221"/>
      <c r="N312" s="44"/>
      <c r="O312" s="44"/>
      <c r="P312" s="44"/>
      <c r="Q312" s="44"/>
      <c r="R312" s="44"/>
    </row>
    <row r="313" spans="1:18" ht="79.5">
      <c r="A313" s="628">
        <v>31</v>
      </c>
      <c r="B313" s="626" t="s">
        <v>2258</v>
      </c>
      <c r="C313" s="617">
        <v>211161.22</v>
      </c>
      <c r="D313" s="218"/>
      <c r="E313" s="153"/>
      <c r="F313" s="629"/>
      <c r="G313" s="221"/>
      <c r="H313" s="221"/>
      <c r="I313" s="221"/>
      <c r="J313" s="221"/>
      <c r="K313" s="221"/>
      <c r="L313" s="221"/>
      <c r="M313" s="221"/>
      <c r="N313" s="44"/>
      <c r="O313" s="44"/>
      <c r="P313" s="44"/>
      <c r="Q313" s="44"/>
      <c r="R313" s="44"/>
    </row>
    <row r="314" spans="1:18" ht="30" customHeight="1">
      <c r="A314" s="628">
        <v>32</v>
      </c>
      <c r="B314" s="626" t="s">
        <v>2259</v>
      </c>
      <c r="C314" s="617">
        <v>16878.7</v>
      </c>
      <c r="D314" s="218"/>
      <c r="E314" s="153"/>
      <c r="F314" s="629"/>
      <c r="G314" s="221"/>
      <c r="H314" s="221"/>
      <c r="I314" s="221"/>
      <c r="J314" s="221"/>
      <c r="K314" s="221"/>
      <c r="L314" s="221"/>
      <c r="M314" s="221"/>
      <c r="N314" s="44"/>
      <c r="O314" s="44"/>
      <c r="P314" s="44"/>
      <c r="Q314" s="44"/>
      <c r="R314" s="44"/>
    </row>
    <row r="315" spans="1:18" ht="45">
      <c r="A315" s="628">
        <v>33</v>
      </c>
      <c r="B315" s="626" t="s">
        <v>105</v>
      </c>
      <c r="C315" s="617">
        <v>60858.48</v>
      </c>
      <c r="D315" s="218"/>
      <c r="E315" s="153"/>
      <c r="F315" s="629"/>
      <c r="G315" s="221"/>
      <c r="H315" s="221"/>
      <c r="I315" s="221"/>
      <c r="J315" s="221"/>
      <c r="K315" s="221"/>
      <c r="L315" s="221"/>
      <c r="M315" s="221"/>
      <c r="N315" s="44"/>
      <c r="O315" s="44"/>
      <c r="P315" s="44"/>
      <c r="Q315" s="44"/>
      <c r="R315" s="44"/>
    </row>
    <row r="316" spans="1:18" ht="45">
      <c r="A316" s="628">
        <v>34</v>
      </c>
      <c r="B316" s="626" t="s">
        <v>2295</v>
      </c>
      <c r="C316" s="617">
        <v>74967.22</v>
      </c>
      <c r="D316" s="218"/>
      <c r="E316" s="153"/>
      <c r="F316" s="629"/>
      <c r="G316" s="221"/>
      <c r="H316" s="221"/>
      <c r="I316" s="221"/>
      <c r="J316" s="221"/>
      <c r="K316" s="221"/>
      <c r="L316" s="221"/>
      <c r="M316" s="221"/>
      <c r="N316" s="44"/>
      <c r="O316" s="44"/>
      <c r="P316" s="44"/>
      <c r="Q316" s="44"/>
      <c r="R316" s="44"/>
    </row>
    <row r="317" spans="1:18" ht="30">
      <c r="A317" s="628">
        <v>35</v>
      </c>
      <c r="B317" s="625" t="s">
        <v>2260</v>
      </c>
      <c r="C317" s="617">
        <v>303746</v>
      </c>
      <c r="D317" s="218"/>
      <c r="E317" s="153"/>
      <c r="F317" s="629"/>
      <c r="G317" s="221"/>
      <c r="H317" s="221"/>
      <c r="I317" s="221"/>
      <c r="J317" s="221"/>
      <c r="K317" s="221"/>
      <c r="L317" s="221"/>
      <c r="M317" s="221"/>
      <c r="N317" s="44"/>
      <c r="O317" s="44"/>
      <c r="P317" s="44"/>
      <c r="Q317" s="44"/>
      <c r="R317" s="44"/>
    </row>
    <row r="318" spans="1:18" ht="60">
      <c r="A318" s="628">
        <v>36</v>
      </c>
      <c r="B318" s="625" t="s">
        <v>2261</v>
      </c>
      <c r="C318" s="617">
        <v>324319.27</v>
      </c>
      <c r="D318" s="218"/>
      <c r="E318" s="153"/>
      <c r="F318" s="630"/>
      <c r="G318" s="221"/>
      <c r="H318" s="221"/>
      <c r="I318" s="221"/>
      <c r="J318" s="221"/>
      <c r="K318" s="221"/>
      <c r="L318" s="221"/>
      <c r="M318" s="221"/>
      <c r="N318" s="44"/>
      <c r="O318" s="44"/>
      <c r="P318" s="44"/>
      <c r="Q318" s="44"/>
      <c r="R318" s="44"/>
    </row>
    <row r="319" spans="1:18" ht="60">
      <c r="A319" s="628">
        <v>37</v>
      </c>
      <c r="B319" s="625" t="s">
        <v>2262</v>
      </c>
      <c r="C319" s="617">
        <v>228900.51</v>
      </c>
      <c r="D319" s="218"/>
      <c r="E319" s="153"/>
      <c r="F319" s="630"/>
      <c r="G319" s="221"/>
      <c r="H319" s="221"/>
      <c r="I319" s="221"/>
      <c r="J319" s="221"/>
      <c r="K319" s="221"/>
      <c r="L319" s="221"/>
      <c r="M319" s="221"/>
      <c r="N319" s="44"/>
      <c r="O319" s="44"/>
      <c r="P319" s="44"/>
      <c r="Q319" s="44"/>
      <c r="R319" s="44"/>
    </row>
    <row r="320" spans="1:18" ht="60">
      <c r="A320" s="628">
        <v>38</v>
      </c>
      <c r="B320" s="625" t="s">
        <v>2263</v>
      </c>
      <c r="C320" s="617">
        <v>151148.49</v>
      </c>
      <c r="D320" s="218"/>
      <c r="E320" s="153"/>
      <c r="F320" s="630"/>
      <c r="G320" s="221"/>
      <c r="H320" s="221"/>
      <c r="I320" s="221"/>
      <c r="J320" s="221"/>
      <c r="K320" s="221"/>
      <c r="L320" s="221"/>
      <c r="M320" s="221"/>
      <c r="N320" s="44"/>
      <c r="O320" s="44"/>
      <c r="P320" s="44"/>
      <c r="Q320" s="44"/>
      <c r="R320" s="44"/>
    </row>
    <row r="321" spans="1:18" ht="60">
      <c r="A321" s="628">
        <v>39</v>
      </c>
      <c r="B321" s="625" t="s">
        <v>2264</v>
      </c>
      <c r="C321" s="617">
        <v>143979.34</v>
      </c>
      <c r="D321" s="218"/>
      <c r="E321" s="153"/>
      <c r="F321" s="630"/>
      <c r="G321" s="221"/>
      <c r="H321" s="221"/>
      <c r="I321" s="221"/>
      <c r="J321" s="221"/>
      <c r="K321" s="221"/>
      <c r="L321" s="221"/>
      <c r="M321" s="221"/>
      <c r="N321" s="44"/>
      <c r="O321" s="44"/>
      <c r="P321" s="44"/>
      <c r="Q321" s="44"/>
      <c r="R321" s="44"/>
    </row>
    <row r="322" spans="1:18" ht="60">
      <c r="A322" s="628">
        <v>40</v>
      </c>
      <c r="B322" s="625" t="s">
        <v>2265</v>
      </c>
      <c r="C322" s="617">
        <v>498498.45</v>
      </c>
      <c r="D322" s="218"/>
      <c r="E322" s="153"/>
      <c r="F322" s="630"/>
      <c r="G322" s="221"/>
      <c r="H322" s="221"/>
      <c r="I322" s="221"/>
      <c r="J322" s="221"/>
      <c r="K322" s="221"/>
      <c r="L322" s="221"/>
      <c r="M322" s="221"/>
      <c r="N322" s="44"/>
      <c r="O322" s="44"/>
      <c r="P322" s="44"/>
      <c r="Q322" s="44"/>
      <c r="R322" s="44"/>
    </row>
    <row r="323" spans="1:18" ht="60">
      <c r="A323" s="628">
        <v>41</v>
      </c>
      <c r="B323" s="625" t="s">
        <v>2266</v>
      </c>
      <c r="C323" s="617">
        <v>152695.88</v>
      </c>
      <c r="D323" s="218"/>
      <c r="E323" s="153"/>
      <c r="F323" s="630"/>
      <c r="G323" s="221"/>
      <c r="H323" s="221"/>
      <c r="I323" s="221"/>
      <c r="J323" s="221"/>
      <c r="K323" s="221"/>
      <c r="L323" s="221"/>
      <c r="M323" s="221"/>
      <c r="N323" s="44"/>
      <c r="O323" s="44"/>
      <c r="P323" s="44"/>
      <c r="Q323" s="44"/>
      <c r="R323" s="44"/>
    </row>
    <row r="324" spans="1:18" ht="60">
      <c r="A324" s="628">
        <v>42</v>
      </c>
      <c r="B324" s="625" t="s">
        <v>2267</v>
      </c>
      <c r="C324" s="617">
        <v>165597.43</v>
      </c>
      <c r="D324" s="218"/>
      <c r="E324" s="153"/>
      <c r="F324" s="630"/>
      <c r="G324" s="221"/>
      <c r="H324" s="221"/>
      <c r="I324" s="221"/>
      <c r="J324" s="221"/>
      <c r="K324" s="221"/>
      <c r="L324" s="221"/>
      <c r="M324" s="221"/>
      <c r="N324" s="44"/>
      <c r="O324" s="44"/>
      <c r="P324" s="44"/>
      <c r="Q324" s="44"/>
      <c r="R324" s="44"/>
    </row>
    <row r="325" spans="1:18" ht="60">
      <c r="A325" s="628">
        <v>43</v>
      </c>
      <c r="B325" s="625" t="s">
        <v>2268</v>
      </c>
      <c r="C325" s="617">
        <v>75241.52</v>
      </c>
      <c r="D325" s="218"/>
      <c r="E325" s="153"/>
      <c r="F325" s="630"/>
      <c r="G325" s="221"/>
      <c r="H325" s="221"/>
      <c r="I325" s="221"/>
      <c r="J325" s="221"/>
      <c r="K325" s="221"/>
      <c r="L325" s="221"/>
      <c r="M325" s="221"/>
      <c r="N325" s="44"/>
      <c r="O325" s="44"/>
      <c r="P325" s="44"/>
      <c r="Q325" s="44"/>
      <c r="R325" s="44"/>
    </row>
    <row r="326" spans="1:18" ht="45" customHeight="1">
      <c r="A326" s="628">
        <v>44</v>
      </c>
      <c r="B326" s="627" t="s">
        <v>106</v>
      </c>
      <c r="C326" s="617">
        <v>1655097.16</v>
      </c>
      <c r="D326" s="218"/>
      <c r="E326" s="153"/>
      <c r="F326" s="630"/>
      <c r="G326" s="624"/>
      <c r="H326" s="221"/>
      <c r="I326" s="221"/>
      <c r="J326" s="221"/>
      <c r="K326" s="221"/>
      <c r="L326" s="221"/>
      <c r="M326" s="221"/>
      <c r="N326" s="44"/>
      <c r="O326" s="44"/>
      <c r="P326" s="44"/>
      <c r="Q326" s="44"/>
      <c r="R326" s="44"/>
    </row>
    <row r="327" spans="1:18" ht="45">
      <c r="A327" s="628">
        <v>45</v>
      </c>
      <c r="B327" s="627" t="s">
        <v>107</v>
      </c>
      <c r="C327" s="617">
        <v>150243.61</v>
      </c>
      <c r="D327" s="218"/>
      <c r="E327" s="153"/>
      <c r="F327" s="630"/>
      <c r="G327" s="624"/>
      <c r="H327" s="221"/>
      <c r="I327" s="221"/>
      <c r="J327" s="221"/>
      <c r="K327" s="221"/>
      <c r="L327" s="221"/>
      <c r="M327" s="221"/>
      <c r="N327" s="44"/>
      <c r="O327" s="44"/>
      <c r="P327" s="44"/>
      <c r="Q327" s="44"/>
      <c r="R327" s="44"/>
    </row>
    <row r="328" spans="1:18" ht="60">
      <c r="A328" s="628">
        <v>46</v>
      </c>
      <c r="B328" s="627" t="s">
        <v>108</v>
      </c>
      <c r="C328" s="617">
        <v>104191.57</v>
      </c>
      <c r="D328" s="218"/>
      <c r="E328" s="153"/>
      <c r="F328" s="630"/>
      <c r="G328" s="624"/>
      <c r="H328" s="221"/>
      <c r="I328" s="221"/>
      <c r="J328" s="221"/>
      <c r="K328" s="221"/>
      <c r="L328" s="221"/>
      <c r="M328" s="221"/>
      <c r="N328" s="44"/>
      <c r="O328" s="44"/>
      <c r="P328" s="44"/>
      <c r="Q328" s="44"/>
      <c r="R328" s="44"/>
    </row>
    <row r="329" spans="1:18" ht="45">
      <c r="A329" s="628">
        <v>47</v>
      </c>
      <c r="B329" s="627" t="s">
        <v>109</v>
      </c>
      <c r="C329" s="617">
        <v>25501.7</v>
      </c>
      <c r="D329" s="218"/>
      <c r="E329" s="153"/>
      <c r="F329" s="630"/>
      <c r="G329" s="624"/>
      <c r="H329" s="221"/>
      <c r="I329" s="221"/>
      <c r="J329" s="221"/>
      <c r="K329" s="221"/>
      <c r="L329" s="221"/>
      <c r="M329" s="221"/>
      <c r="N329" s="44"/>
      <c r="O329" s="44"/>
      <c r="P329" s="44"/>
      <c r="Q329" s="44"/>
      <c r="R329" s="44"/>
    </row>
    <row r="330" spans="1:18" ht="45">
      <c r="A330" s="628">
        <v>48</v>
      </c>
      <c r="B330" s="627" t="s">
        <v>110</v>
      </c>
      <c r="C330" s="617">
        <v>49654</v>
      </c>
      <c r="D330" s="218"/>
      <c r="E330" s="153"/>
      <c r="F330" s="630"/>
      <c r="G330" s="624"/>
      <c r="H330" s="221"/>
      <c r="I330" s="221"/>
      <c r="J330" s="221"/>
      <c r="K330" s="221"/>
      <c r="L330" s="221"/>
      <c r="M330" s="221"/>
      <c r="N330" s="44"/>
      <c r="O330" s="44"/>
      <c r="P330" s="44"/>
      <c r="Q330" s="44"/>
      <c r="R330" s="44"/>
    </row>
    <row r="331" spans="1:18" ht="45">
      <c r="A331" s="628">
        <v>49</v>
      </c>
      <c r="B331" s="627" t="s">
        <v>111</v>
      </c>
      <c r="C331" s="617">
        <v>77839.55</v>
      </c>
      <c r="D331" s="218"/>
      <c r="E331" s="153"/>
      <c r="F331" s="630"/>
      <c r="G331" s="624"/>
      <c r="H331" s="221"/>
      <c r="I331" s="221"/>
      <c r="J331" s="221"/>
      <c r="K331" s="221"/>
      <c r="L331" s="221"/>
      <c r="M331" s="221"/>
      <c r="N331" s="44"/>
      <c r="O331" s="44"/>
      <c r="P331" s="44"/>
      <c r="Q331" s="44"/>
      <c r="R331" s="44"/>
    </row>
    <row r="332" spans="1:18" ht="45">
      <c r="A332" s="628">
        <v>50</v>
      </c>
      <c r="B332" s="627" t="s">
        <v>112</v>
      </c>
      <c r="C332" s="617">
        <v>287840.33</v>
      </c>
      <c r="D332" s="218"/>
      <c r="E332" s="153"/>
      <c r="F332" s="630"/>
      <c r="G332" s="624"/>
      <c r="H332" s="221"/>
      <c r="I332" s="221"/>
      <c r="J332" s="221"/>
      <c r="K332" s="221"/>
      <c r="L332" s="221"/>
      <c r="M332" s="221"/>
      <c r="N332" s="44"/>
      <c r="O332" s="44"/>
      <c r="P332" s="44"/>
      <c r="Q332" s="44"/>
      <c r="R332" s="44"/>
    </row>
    <row r="333" spans="1:18" ht="45" customHeight="1">
      <c r="A333" s="628">
        <v>51</v>
      </c>
      <c r="B333" s="626" t="s">
        <v>2269</v>
      </c>
      <c r="C333" s="617">
        <v>2010431.94</v>
      </c>
      <c r="D333" s="218"/>
      <c r="E333" s="153"/>
      <c r="F333" s="630"/>
      <c r="G333" s="624"/>
      <c r="H333" s="221"/>
      <c r="I333" s="221"/>
      <c r="J333" s="221"/>
      <c r="K333" s="221"/>
      <c r="L333" s="221"/>
      <c r="M333" s="221"/>
      <c r="N333" s="44"/>
      <c r="O333" s="44"/>
      <c r="P333" s="44"/>
      <c r="Q333" s="44"/>
      <c r="R333" s="44"/>
    </row>
    <row r="334" spans="1:18" ht="39" customHeight="1">
      <c r="A334" s="628">
        <v>52</v>
      </c>
      <c r="B334" s="626" t="s">
        <v>2270</v>
      </c>
      <c r="C334" s="617">
        <v>208800.47</v>
      </c>
      <c r="D334" s="218"/>
      <c r="E334" s="153"/>
      <c r="F334" s="630"/>
      <c r="G334" s="624"/>
      <c r="H334" s="221"/>
      <c r="I334" s="221"/>
      <c r="J334" s="221"/>
      <c r="K334" s="221"/>
      <c r="L334" s="221"/>
      <c r="M334" s="221"/>
      <c r="N334" s="44"/>
      <c r="O334" s="44"/>
      <c r="P334" s="44"/>
      <c r="Q334" s="44"/>
      <c r="R334" s="44"/>
    </row>
    <row r="335" spans="1:18" ht="45">
      <c r="A335" s="628">
        <v>53</v>
      </c>
      <c r="B335" s="626" t="s">
        <v>2271</v>
      </c>
      <c r="C335" s="617">
        <v>79845.42</v>
      </c>
      <c r="D335" s="218"/>
      <c r="E335" s="153"/>
      <c r="F335" s="630"/>
      <c r="G335" s="624"/>
      <c r="H335" s="221"/>
      <c r="I335" s="221"/>
      <c r="J335" s="221"/>
      <c r="K335" s="221"/>
      <c r="L335" s="221"/>
      <c r="M335" s="221"/>
      <c r="N335" s="44"/>
      <c r="O335" s="44"/>
      <c r="P335" s="44"/>
      <c r="Q335" s="44"/>
      <c r="R335" s="44"/>
    </row>
    <row r="336" spans="1:18" ht="60">
      <c r="A336" s="628">
        <v>54</v>
      </c>
      <c r="B336" s="626" t="s">
        <v>2296</v>
      </c>
      <c r="C336" s="617">
        <v>97456.12</v>
      </c>
      <c r="D336" s="218"/>
      <c r="E336" s="153"/>
      <c r="F336" s="630"/>
      <c r="G336" s="624"/>
      <c r="H336" s="221"/>
      <c r="I336" s="221"/>
      <c r="J336" s="221"/>
      <c r="K336" s="221"/>
      <c r="L336" s="221"/>
      <c r="M336" s="221"/>
      <c r="N336" s="44"/>
      <c r="O336" s="44"/>
      <c r="P336" s="44"/>
      <c r="Q336" s="44"/>
      <c r="R336" s="44"/>
    </row>
    <row r="337" spans="1:18" ht="75">
      <c r="A337" s="628">
        <v>55</v>
      </c>
      <c r="B337" s="626" t="s">
        <v>2272</v>
      </c>
      <c r="C337" s="617">
        <v>121368.63</v>
      </c>
      <c r="D337" s="218"/>
      <c r="E337" s="153"/>
      <c r="F337" s="630"/>
      <c r="G337" s="624"/>
      <c r="H337" s="221"/>
      <c r="I337" s="221"/>
      <c r="J337" s="221"/>
      <c r="K337" s="221"/>
      <c r="L337" s="221"/>
      <c r="M337" s="221"/>
      <c r="N337" s="44"/>
      <c r="O337" s="44"/>
      <c r="P337" s="44"/>
      <c r="Q337" s="44"/>
      <c r="R337" s="44"/>
    </row>
    <row r="338" spans="1:18" ht="90">
      <c r="A338" s="628">
        <v>56</v>
      </c>
      <c r="B338" s="626" t="s">
        <v>2273</v>
      </c>
      <c r="C338" s="617">
        <v>20371.85</v>
      </c>
      <c r="D338" s="218"/>
      <c r="E338" s="153"/>
      <c r="F338" s="630"/>
      <c r="G338" s="624"/>
      <c r="H338" s="221"/>
      <c r="I338" s="221"/>
      <c r="J338" s="221"/>
      <c r="K338" s="221"/>
      <c r="L338" s="221"/>
      <c r="M338" s="221"/>
      <c r="N338" s="44"/>
      <c r="O338" s="44"/>
      <c r="P338" s="44"/>
      <c r="Q338" s="44"/>
      <c r="R338" s="44"/>
    </row>
    <row r="339" spans="1:18" ht="90">
      <c r="A339" s="628">
        <v>57</v>
      </c>
      <c r="B339" s="626" t="s">
        <v>2273</v>
      </c>
      <c r="C339" s="617">
        <v>147962.53</v>
      </c>
      <c r="D339" s="218"/>
      <c r="E339" s="153"/>
      <c r="F339" s="630"/>
      <c r="G339" s="624"/>
      <c r="H339" s="221"/>
      <c r="I339" s="221"/>
      <c r="J339" s="221"/>
      <c r="K339" s="221"/>
      <c r="L339" s="221"/>
      <c r="M339" s="221"/>
      <c r="N339" s="44"/>
      <c r="O339" s="44"/>
      <c r="P339" s="44"/>
      <c r="Q339" s="44"/>
      <c r="R339" s="44"/>
    </row>
    <row r="340" spans="1:18" ht="45" customHeight="1">
      <c r="A340" s="628">
        <v>58</v>
      </c>
      <c r="B340" s="626" t="s">
        <v>2274</v>
      </c>
      <c r="C340" s="617">
        <v>117903.24</v>
      </c>
      <c r="D340" s="218"/>
      <c r="E340" s="153"/>
      <c r="F340" s="630"/>
      <c r="G340" s="624"/>
      <c r="H340" s="221"/>
      <c r="I340" s="221"/>
      <c r="J340" s="221"/>
      <c r="K340" s="221"/>
      <c r="L340" s="221"/>
      <c r="M340" s="221"/>
      <c r="N340" s="44"/>
      <c r="O340" s="44"/>
      <c r="P340" s="44"/>
      <c r="Q340" s="44"/>
      <c r="R340" s="44"/>
    </row>
    <row r="341" spans="1:18" ht="45" customHeight="1">
      <c r="A341" s="628">
        <v>59</v>
      </c>
      <c r="B341" s="625" t="s">
        <v>2275</v>
      </c>
      <c r="C341" s="617">
        <v>36588.95</v>
      </c>
      <c r="D341" s="218"/>
      <c r="E341" s="153"/>
      <c r="F341" s="630"/>
      <c r="G341" s="624"/>
      <c r="H341" s="221"/>
      <c r="I341" s="221"/>
      <c r="J341" s="221"/>
      <c r="K341" s="221"/>
      <c r="L341" s="221"/>
      <c r="M341" s="221"/>
      <c r="N341" s="44"/>
      <c r="O341" s="44"/>
      <c r="P341" s="44"/>
      <c r="Q341" s="44"/>
      <c r="R341" s="44"/>
    </row>
    <row r="342" spans="1:18" ht="45" customHeight="1">
      <c r="A342" s="628">
        <v>60</v>
      </c>
      <c r="B342" s="625" t="s">
        <v>2276</v>
      </c>
      <c r="C342" s="617">
        <v>182062.25</v>
      </c>
      <c r="D342" s="218"/>
      <c r="E342" s="148"/>
      <c r="F342" s="630"/>
      <c r="G342" s="158"/>
      <c r="H342" s="221"/>
      <c r="I342" s="221"/>
      <c r="J342" s="221"/>
      <c r="K342" s="221"/>
      <c r="L342" s="221"/>
      <c r="M342" s="221"/>
      <c r="N342" s="44"/>
      <c r="O342" s="44"/>
      <c r="P342" s="44"/>
      <c r="Q342" s="44"/>
      <c r="R342" s="44"/>
    </row>
    <row r="343" spans="1:18" ht="45" customHeight="1">
      <c r="A343" s="628">
        <v>61</v>
      </c>
      <c r="B343" s="625" t="s">
        <v>2277</v>
      </c>
      <c r="C343" s="617">
        <v>6051.57</v>
      </c>
      <c r="D343" s="163"/>
      <c r="E343" s="148"/>
      <c r="F343" s="630"/>
      <c r="G343" s="158"/>
      <c r="H343" s="221"/>
      <c r="I343" s="221"/>
      <c r="J343" s="221"/>
      <c r="K343" s="221"/>
      <c r="L343" s="221"/>
      <c r="M343" s="221"/>
      <c r="N343" s="44"/>
      <c r="O343" s="44"/>
      <c r="P343" s="44"/>
      <c r="Q343" s="44"/>
      <c r="R343" s="44"/>
    </row>
    <row r="344" spans="1:18" ht="30">
      <c r="A344" s="628">
        <v>62</v>
      </c>
      <c r="B344" s="625" t="s">
        <v>2278</v>
      </c>
      <c r="C344" s="617">
        <v>2588384</v>
      </c>
      <c r="D344" s="163"/>
      <c r="E344" s="148"/>
      <c r="F344" s="630"/>
      <c r="G344" s="158"/>
      <c r="H344" s="221"/>
      <c r="I344" s="221"/>
      <c r="J344" s="221"/>
      <c r="K344" s="221"/>
      <c r="L344" s="221"/>
      <c r="M344" s="221"/>
      <c r="N344" s="44"/>
      <c r="O344" s="44"/>
      <c r="P344" s="44"/>
      <c r="Q344" s="44"/>
      <c r="R344" s="44"/>
    </row>
    <row r="345" spans="1:18" ht="45" customHeight="1">
      <c r="A345" s="628">
        <v>63</v>
      </c>
      <c r="B345" s="625" t="s">
        <v>2279</v>
      </c>
      <c r="C345" s="617">
        <v>5687.53</v>
      </c>
      <c r="D345" s="163"/>
      <c r="E345" s="148"/>
      <c r="F345" s="630"/>
      <c r="G345" s="158"/>
      <c r="H345" s="221"/>
      <c r="I345" s="221"/>
      <c r="J345" s="221"/>
      <c r="K345" s="221"/>
      <c r="L345" s="221"/>
      <c r="M345" s="221"/>
      <c r="N345" s="44"/>
      <c r="O345" s="44"/>
      <c r="P345" s="44"/>
      <c r="Q345" s="44"/>
      <c r="R345" s="44"/>
    </row>
    <row r="346" spans="1:18" ht="45" customHeight="1">
      <c r="A346" s="628">
        <v>64</v>
      </c>
      <c r="B346" s="625" t="s">
        <v>2280</v>
      </c>
      <c r="C346" s="617">
        <v>79941.15</v>
      </c>
      <c r="D346" s="163"/>
      <c r="E346" s="148"/>
      <c r="F346" s="630"/>
      <c r="G346" s="158"/>
      <c r="H346" s="221"/>
      <c r="I346" s="221"/>
      <c r="J346" s="221"/>
      <c r="K346" s="221"/>
      <c r="L346" s="221"/>
      <c r="M346" s="221"/>
      <c r="N346" s="44"/>
      <c r="O346" s="44"/>
      <c r="P346" s="44"/>
      <c r="Q346" s="44"/>
      <c r="R346" s="44"/>
    </row>
    <row r="347" spans="1:18" ht="33" customHeight="1">
      <c r="A347" s="628">
        <v>65</v>
      </c>
      <c r="B347" s="626" t="s">
        <v>85</v>
      </c>
      <c r="C347" s="617">
        <v>547229.81</v>
      </c>
      <c r="D347" s="163"/>
      <c r="E347" s="148"/>
      <c r="F347" s="630"/>
      <c r="G347" s="158"/>
      <c r="H347" s="221"/>
      <c r="I347" s="221"/>
      <c r="J347" s="221"/>
      <c r="K347" s="221"/>
      <c r="L347" s="221"/>
      <c r="M347" s="221"/>
      <c r="N347" s="44"/>
      <c r="O347" s="44"/>
      <c r="P347" s="44"/>
      <c r="Q347" s="44"/>
      <c r="R347" s="44"/>
    </row>
    <row r="348" spans="1:18" ht="60">
      <c r="A348" s="628">
        <v>66</v>
      </c>
      <c r="B348" s="626" t="s">
        <v>86</v>
      </c>
      <c r="C348" s="617">
        <v>273371.67</v>
      </c>
      <c r="D348" s="163"/>
      <c r="E348" s="148"/>
      <c r="F348" s="630"/>
      <c r="G348" s="158"/>
      <c r="H348" s="221"/>
      <c r="I348" s="221"/>
      <c r="J348" s="221"/>
      <c r="K348" s="221"/>
      <c r="L348" s="221"/>
      <c r="M348" s="221"/>
      <c r="N348" s="44"/>
      <c r="O348" s="44"/>
      <c r="P348" s="44"/>
      <c r="Q348" s="44"/>
      <c r="R348" s="44"/>
    </row>
    <row r="349" spans="1:18" ht="45" customHeight="1">
      <c r="A349" s="628">
        <v>67</v>
      </c>
      <c r="B349" s="626" t="s">
        <v>87</v>
      </c>
      <c r="C349" s="617">
        <v>285406.16</v>
      </c>
      <c r="D349" s="163"/>
      <c r="E349" s="148"/>
      <c r="F349" s="630"/>
      <c r="G349" s="158"/>
      <c r="H349" s="221"/>
      <c r="I349" s="221"/>
      <c r="J349" s="221"/>
      <c r="K349" s="221"/>
      <c r="L349" s="221"/>
      <c r="M349" s="221"/>
      <c r="N349" s="44"/>
      <c r="O349" s="44"/>
      <c r="P349" s="44"/>
      <c r="Q349" s="44"/>
      <c r="R349" s="44"/>
    </row>
    <row r="350" spans="1:18" ht="45" customHeight="1">
      <c r="A350" s="628">
        <v>68</v>
      </c>
      <c r="B350" s="626" t="s">
        <v>88</v>
      </c>
      <c r="C350" s="617">
        <v>129337.34</v>
      </c>
      <c r="D350" s="163"/>
      <c r="E350" s="148"/>
      <c r="F350" s="630"/>
      <c r="G350" s="158"/>
      <c r="H350" s="221"/>
      <c r="I350" s="221"/>
      <c r="J350" s="221"/>
      <c r="K350" s="221"/>
      <c r="L350" s="221"/>
      <c r="M350" s="221"/>
      <c r="N350" s="44"/>
      <c r="O350" s="44"/>
      <c r="P350" s="44"/>
      <c r="Q350" s="44"/>
      <c r="R350" s="44"/>
    </row>
    <row r="351" spans="1:18" ht="28.5" customHeight="1">
      <c r="A351" s="628">
        <v>69</v>
      </c>
      <c r="B351" s="626" t="s">
        <v>89</v>
      </c>
      <c r="C351" s="617">
        <v>88967.81</v>
      </c>
      <c r="D351" s="163"/>
      <c r="E351" s="148"/>
      <c r="F351" s="630"/>
      <c r="G351" s="158"/>
      <c r="H351" s="221"/>
      <c r="I351" s="221"/>
      <c r="J351" s="221"/>
      <c r="K351" s="221"/>
      <c r="L351" s="221"/>
      <c r="M351" s="221"/>
      <c r="N351" s="44"/>
      <c r="O351" s="44"/>
      <c r="P351" s="44"/>
      <c r="Q351" s="44"/>
      <c r="R351" s="44"/>
    </row>
    <row r="352" spans="1:18" ht="60">
      <c r="A352" s="628">
        <v>70</v>
      </c>
      <c r="B352" s="626" t="s">
        <v>2530</v>
      </c>
      <c r="C352" s="617">
        <v>215819.24</v>
      </c>
      <c r="D352" s="163"/>
      <c r="E352" s="148"/>
      <c r="F352" s="630"/>
      <c r="G352" s="158"/>
      <c r="H352" s="221"/>
      <c r="I352" s="221"/>
      <c r="J352" s="221"/>
      <c r="K352" s="221"/>
      <c r="L352" s="221"/>
      <c r="M352" s="221"/>
      <c r="N352" s="44"/>
      <c r="O352" s="44"/>
      <c r="P352" s="44"/>
      <c r="Q352" s="44"/>
      <c r="R352" s="44"/>
    </row>
    <row r="353" spans="1:18" ht="60">
      <c r="A353" s="628">
        <v>71</v>
      </c>
      <c r="B353" s="626" t="s">
        <v>2301</v>
      </c>
      <c r="C353" s="617">
        <v>20413.26</v>
      </c>
      <c r="D353" s="163"/>
      <c r="E353" s="148"/>
      <c r="F353" s="630"/>
      <c r="G353" s="158"/>
      <c r="H353" s="221"/>
      <c r="I353" s="221"/>
      <c r="J353" s="221"/>
      <c r="K353" s="221"/>
      <c r="L353" s="221"/>
      <c r="M353" s="221"/>
      <c r="N353" s="44"/>
      <c r="O353" s="44"/>
      <c r="P353" s="44"/>
      <c r="Q353" s="44"/>
      <c r="R353" s="44"/>
    </row>
    <row r="354" spans="1:18" ht="45" customHeight="1">
      <c r="A354" s="628">
        <v>72</v>
      </c>
      <c r="B354" s="626" t="s">
        <v>90</v>
      </c>
      <c r="C354" s="617">
        <v>25746.02</v>
      </c>
      <c r="D354" s="163"/>
      <c r="E354" s="148"/>
      <c r="F354" s="630"/>
      <c r="G354" s="158"/>
      <c r="H354" s="221"/>
      <c r="I354" s="221"/>
      <c r="J354" s="221"/>
      <c r="K354" s="221"/>
      <c r="L354" s="221"/>
      <c r="M354" s="221"/>
      <c r="N354" s="44"/>
      <c r="O354" s="44"/>
      <c r="P354" s="44"/>
      <c r="Q354" s="44"/>
      <c r="R354" s="44"/>
    </row>
    <row r="355" spans="1:18" ht="60">
      <c r="A355" s="628">
        <v>73</v>
      </c>
      <c r="B355" s="626" t="s">
        <v>2297</v>
      </c>
      <c r="C355" s="617">
        <v>250491.16</v>
      </c>
      <c r="D355" s="163"/>
      <c r="E355" s="148"/>
      <c r="F355" s="630"/>
      <c r="G355" s="158"/>
      <c r="H355" s="221"/>
      <c r="I355" s="221"/>
      <c r="J355" s="221"/>
      <c r="K355" s="221"/>
      <c r="L355" s="221"/>
      <c r="M355" s="221"/>
      <c r="N355" s="44"/>
      <c r="O355" s="44"/>
      <c r="P355" s="44"/>
      <c r="Q355" s="44"/>
      <c r="R355" s="44"/>
    </row>
    <row r="356" spans="1:18" ht="75">
      <c r="A356" s="628">
        <v>74</v>
      </c>
      <c r="B356" s="626" t="s">
        <v>2281</v>
      </c>
      <c r="C356" s="617">
        <v>33070.01</v>
      </c>
      <c r="D356" s="163"/>
      <c r="E356" s="148"/>
      <c r="F356" s="630"/>
      <c r="G356" s="158"/>
      <c r="H356" s="221"/>
      <c r="I356" s="221"/>
      <c r="J356" s="221"/>
      <c r="K356" s="221"/>
      <c r="L356" s="221"/>
      <c r="M356" s="221"/>
      <c r="N356" s="44"/>
      <c r="O356" s="44"/>
      <c r="P356" s="44"/>
      <c r="Q356" s="44"/>
      <c r="R356" s="44"/>
    </row>
    <row r="357" spans="1:18" ht="75">
      <c r="A357" s="628">
        <v>75</v>
      </c>
      <c r="B357" s="626" t="s">
        <v>2282</v>
      </c>
      <c r="C357" s="617">
        <v>8710.76</v>
      </c>
      <c r="D357" s="163"/>
      <c r="E357" s="148"/>
      <c r="F357" s="630"/>
      <c r="G357" s="158"/>
      <c r="H357" s="221"/>
      <c r="I357" s="221"/>
      <c r="J357" s="221"/>
      <c r="K357" s="221"/>
      <c r="L357" s="221"/>
      <c r="M357" s="221"/>
      <c r="N357" s="44"/>
      <c r="O357" s="44"/>
      <c r="P357" s="44"/>
      <c r="Q357" s="44"/>
      <c r="R357" s="44"/>
    </row>
    <row r="358" spans="1:18" ht="75">
      <c r="A358" s="628">
        <v>76</v>
      </c>
      <c r="B358" s="626" t="s">
        <v>2283</v>
      </c>
      <c r="C358" s="617">
        <v>9697.79</v>
      </c>
      <c r="D358" s="163"/>
      <c r="E358" s="148"/>
      <c r="F358" s="630"/>
      <c r="G358" s="158"/>
      <c r="H358" s="221"/>
      <c r="I358" s="221"/>
      <c r="J358" s="221"/>
      <c r="K358" s="221"/>
      <c r="L358" s="221"/>
      <c r="M358" s="221"/>
      <c r="N358" s="44"/>
      <c r="O358" s="44"/>
      <c r="P358" s="44"/>
      <c r="Q358" s="44"/>
      <c r="R358" s="44"/>
    </row>
    <row r="359" spans="1:18" ht="75">
      <c r="A359" s="628">
        <v>77</v>
      </c>
      <c r="B359" s="626" t="s">
        <v>2284</v>
      </c>
      <c r="C359" s="617">
        <v>15104.74</v>
      </c>
      <c r="D359" s="163"/>
      <c r="E359" s="148"/>
      <c r="F359" s="630"/>
      <c r="G359" s="158"/>
      <c r="H359" s="221"/>
      <c r="I359" s="221"/>
      <c r="J359" s="221"/>
      <c r="K359" s="221"/>
      <c r="L359" s="221"/>
      <c r="M359" s="221"/>
      <c r="N359" s="44"/>
      <c r="O359" s="44"/>
      <c r="P359" s="44"/>
      <c r="Q359" s="44"/>
      <c r="R359" s="44"/>
    </row>
    <row r="360" spans="1:18" ht="75">
      <c r="A360" s="628">
        <v>78</v>
      </c>
      <c r="B360" s="626" t="s">
        <v>2285</v>
      </c>
      <c r="C360" s="617">
        <v>39079.67</v>
      </c>
      <c r="D360" s="163"/>
      <c r="E360" s="148"/>
      <c r="F360" s="630"/>
      <c r="G360" s="158"/>
      <c r="H360" s="221"/>
      <c r="I360" s="221"/>
      <c r="J360" s="221"/>
      <c r="K360" s="221"/>
      <c r="L360" s="221"/>
      <c r="M360" s="221"/>
      <c r="N360" s="44"/>
      <c r="O360" s="44"/>
      <c r="P360" s="44"/>
      <c r="Q360" s="44"/>
      <c r="R360" s="44"/>
    </row>
    <row r="361" spans="1:18" ht="60">
      <c r="A361" s="628">
        <v>79</v>
      </c>
      <c r="B361" s="626" t="s">
        <v>2298</v>
      </c>
      <c r="C361" s="617">
        <v>715557.7</v>
      </c>
      <c r="D361" s="163"/>
      <c r="E361" s="148"/>
      <c r="F361" s="630"/>
      <c r="G361" s="158"/>
      <c r="H361" s="221"/>
      <c r="I361" s="221"/>
      <c r="J361" s="221"/>
      <c r="K361" s="221"/>
      <c r="L361" s="221"/>
      <c r="M361" s="221"/>
      <c r="N361" s="44"/>
      <c r="O361" s="44"/>
      <c r="P361" s="44"/>
      <c r="Q361" s="44"/>
      <c r="R361" s="44"/>
    </row>
    <row r="362" spans="1:18" ht="60">
      <c r="A362" s="628">
        <v>80</v>
      </c>
      <c r="B362" s="626" t="s">
        <v>2299</v>
      </c>
      <c r="C362" s="617">
        <v>7214.26</v>
      </c>
      <c r="D362" s="163"/>
      <c r="E362" s="148"/>
      <c r="F362" s="630"/>
      <c r="G362" s="158"/>
      <c r="H362" s="221"/>
      <c r="I362" s="221"/>
      <c r="J362" s="221"/>
      <c r="K362" s="221"/>
      <c r="L362" s="221"/>
      <c r="M362" s="221"/>
      <c r="N362" s="44"/>
      <c r="O362" s="44"/>
      <c r="P362" s="44"/>
      <c r="Q362" s="44"/>
      <c r="R362" s="44"/>
    </row>
    <row r="363" spans="1:18" ht="60">
      <c r="A363" s="628">
        <v>81</v>
      </c>
      <c r="B363" s="626" t="s">
        <v>2286</v>
      </c>
      <c r="C363" s="617">
        <v>9777.75</v>
      </c>
      <c r="D363" s="163"/>
      <c r="E363" s="148"/>
      <c r="F363" s="630"/>
      <c r="G363" s="158"/>
      <c r="H363" s="221"/>
      <c r="I363" s="221"/>
      <c r="J363" s="221"/>
      <c r="K363" s="221"/>
      <c r="L363" s="221"/>
      <c r="M363" s="221"/>
      <c r="N363" s="44"/>
      <c r="O363" s="44"/>
      <c r="P363" s="44"/>
      <c r="Q363" s="44"/>
      <c r="R363" s="44"/>
    </row>
    <row r="364" spans="1:18" ht="45" customHeight="1">
      <c r="A364" s="628">
        <v>82</v>
      </c>
      <c r="B364" s="626" t="s">
        <v>2287</v>
      </c>
      <c r="C364" s="617">
        <v>544953.69</v>
      </c>
      <c r="D364" s="163"/>
      <c r="E364" s="148"/>
      <c r="F364" s="630"/>
      <c r="G364" s="158"/>
      <c r="H364" s="221"/>
      <c r="I364" s="221"/>
      <c r="J364" s="221"/>
      <c r="K364" s="221"/>
      <c r="L364" s="221"/>
      <c r="M364" s="221"/>
      <c r="N364" s="44"/>
      <c r="O364" s="44"/>
      <c r="P364" s="44"/>
      <c r="Q364" s="44"/>
      <c r="R364" s="44"/>
    </row>
    <row r="365" spans="1:18" ht="45" customHeight="1">
      <c r="A365" s="628">
        <v>83</v>
      </c>
      <c r="B365" s="626" t="s">
        <v>2288</v>
      </c>
      <c r="C365" s="617">
        <v>560300.81</v>
      </c>
      <c r="D365" s="163"/>
      <c r="E365" s="148"/>
      <c r="F365" s="630"/>
      <c r="G365" s="158"/>
      <c r="H365" s="221"/>
      <c r="I365" s="221"/>
      <c r="J365" s="221"/>
      <c r="K365" s="221"/>
      <c r="L365" s="221"/>
      <c r="M365" s="221"/>
      <c r="N365" s="44"/>
      <c r="O365" s="44"/>
      <c r="P365" s="44"/>
      <c r="Q365" s="44"/>
      <c r="R365" s="44"/>
    </row>
    <row r="366" spans="1:18" ht="45" customHeight="1">
      <c r="A366" s="628">
        <v>84</v>
      </c>
      <c r="B366" s="626" t="s">
        <v>2289</v>
      </c>
      <c r="C366" s="617">
        <v>7153.33</v>
      </c>
      <c r="D366" s="163"/>
      <c r="E366" s="148"/>
      <c r="F366" s="630"/>
      <c r="G366" s="158"/>
      <c r="H366" s="221"/>
      <c r="I366" s="221"/>
      <c r="J366" s="221"/>
      <c r="K366" s="221"/>
      <c r="L366" s="221"/>
      <c r="M366" s="221"/>
      <c r="N366" s="44"/>
      <c r="O366" s="44"/>
      <c r="P366" s="44"/>
      <c r="Q366" s="44"/>
      <c r="R366" s="44"/>
    </row>
    <row r="367" spans="1:18" ht="45" customHeight="1">
      <c r="A367" s="628">
        <v>85</v>
      </c>
      <c r="B367" s="626" t="s">
        <v>2290</v>
      </c>
      <c r="C367" s="617">
        <v>15406.97</v>
      </c>
      <c r="D367" s="163"/>
      <c r="E367" s="148"/>
      <c r="F367" s="630"/>
      <c r="G367" s="158"/>
      <c r="H367" s="221"/>
      <c r="I367" s="221"/>
      <c r="J367" s="221"/>
      <c r="K367" s="221"/>
      <c r="L367" s="221"/>
      <c r="M367" s="221"/>
      <c r="N367" s="44"/>
      <c r="O367" s="44"/>
      <c r="P367" s="44"/>
      <c r="Q367" s="44"/>
      <c r="R367" s="44"/>
    </row>
    <row r="368" spans="1:18" ht="15.75">
      <c r="A368" s="628">
        <v>86</v>
      </c>
      <c r="B368" s="626" t="s">
        <v>2246</v>
      </c>
      <c r="C368" s="617">
        <v>513500</v>
      </c>
      <c r="D368" s="163"/>
      <c r="E368" s="148"/>
      <c r="F368" s="633" t="s">
        <v>2300</v>
      </c>
      <c r="G368" s="158"/>
      <c r="H368" s="221"/>
      <c r="I368" s="221"/>
      <c r="J368" s="221"/>
      <c r="K368" s="221"/>
      <c r="L368" s="221"/>
      <c r="M368" s="221"/>
      <c r="N368" s="44"/>
      <c r="O368" s="44"/>
      <c r="P368" s="44"/>
      <c r="Q368" s="44"/>
      <c r="R368" s="44"/>
    </row>
    <row r="369" spans="1:18" ht="15.75">
      <c r="A369" s="628">
        <v>87</v>
      </c>
      <c r="B369" s="626" t="s">
        <v>2247</v>
      </c>
      <c r="C369" s="617">
        <v>38950</v>
      </c>
      <c r="D369" s="163"/>
      <c r="E369" s="148"/>
      <c r="F369" s="633" t="s">
        <v>2300</v>
      </c>
      <c r="G369" s="158"/>
      <c r="H369" s="221"/>
      <c r="I369" s="221"/>
      <c r="J369" s="221"/>
      <c r="K369" s="221"/>
      <c r="L369" s="221"/>
      <c r="M369" s="221"/>
      <c r="N369" s="44"/>
      <c r="O369" s="44"/>
      <c r="P369" s="44"/>
      <c r="Q369" s="44"/>
      <c r="R369" s="44"/>
    </row>
    <row r="370" spans="1:18" ht="15.75">
      <c r="A370" s="628">
        <v>88</v>
      </c>
      <c r="B370" s="626" t="s">
        <v>2248</v>
      </c>
      <c r="C370" s="617">
        <v>61544.15</v>
      </c>
      <c r="D370" s="163"/>
      <c r="E370" s="148"/>
      <c r="F370" s="633" t="s">
        <v>2300</v>
      </c>
      <c r="G370" s="158"/>
      <c r="H370" s="221"/>
      <c r="I370" s="221"/>
      <c r="J370" s="221"/>
      <c r="K370" s="221"/>
      <c r="L370" s="221"/>
      <c r="M370" s="221"/>
      <c r="N370" s="44"/>
      <c r="O370" s="44"/>
      <c r="P370" s="44"/>
      <c r="Q370" s="44"/>
      <c r="R370" s="44"/>
    </row>
    <row r="371" spans="1:18" ht="15.75">
      <c r="A371" s="628">
        <v>89</v>
      </c>
      <c r="B371" s="626" t="s">
        <v>2249</v>
      </c>
      <c r="C371" s="617">
        <v>7650</v>
      </c>
      <c r="D371" s="163"/>
      <c r="E371" s="148"/>
      <c r="F371" s="633" t="s">
        <v>2300</v>
      </c>
      <c r="G371" s="158"/>
      <c r="H371" s="221"/>
      <c r="I371" s="221"/>
      <c r="J371" s="221"/>
      <c r="K371" s="221"/>
      <c r="L371" s="221"/>
      <c r="M371" s="221"/>
      <c r="N371" s="44"/>
      <c r="O371" s="44"/>
      <c r="P371" s="44"/>
      <c r="Q371" s="44"/>
      <c r="R371" s="44"/>
    </row>
    <row r="372" spans="1:18" ht="15.75">
      <c r="A372" s="628">
        <v>90</v>
      </c>
      <c r="B372" s="626" t="s">
        <v>2250</v>
      </c>
      <c r="C372" s="617">
        <v>91350</v>
      </c>
      <c r="D372" s="163"/>
      <c r="E372" s="148"/>
      <c r="F372" s="633" t="s">
        <v>2300</v>
      </c>
      <c r="G372" s="158"/>
      <c r="H372" s="221"/>
      <c r="I372" s="221"/>
      <c r="J372" s="221"/>
      <c r="K372" s="221"/>
      <c r="L372" s="221"/>
      <c r="M372" s="221"/>
      <c r="N372" s="44"/>
      <c r="O372" s="44"/>
      <c r="P372" s="44"/>
      <c r="Q372" s="44"/>
      <c r="R372" s="44"/>
    </row>
    <row r="373" spans="1:18" ht="15.75">
      <c r="A373" s="628">
        <v>91</v>
      </c>
      <c r="B373" s="626" t="s">
        <v>2251</v>
      </c>
      <c r="C373" s="617">
        <v>11000</v>
      </c>
      <c r="D373" s="163"/>
      <c r="E373" s="148"/>
      <c r="F373" s="633" t="s">
        <v>2300</v>
      </c>
      <c r="G373" s="158"/>
      <c r="H373" s="221"/>
      <c r="I373" s="221"/>
      <c r="J373" s="221"/>
      <c r="K373" s="221"/>
      <c r="L373" s="221"/>
      <c r="M373" s="221"/>
      <c r="N373" s="44"/>
      <c r="O373" s="44"/>
      <c r="P373" s="44"/>
      <c r="Q373" s="44"/>
      <c r="R373" s="44"/>
    </row>
    <row r="374" spans="1:18" ht="15.75">
      <c r="A374" s="628">
        <v>92</v>
      </c>
      <c r="B374" s="626" t="s">
        <v>2251</v>
      </c>
      <c r="C374" s="617">
        <v>11000</v>
      </c>
      <c r="D374" s="163"/>
      <c r="E374" s="148"/>
      <c r="F374" s="633" t="s">
        <v>2300</v>
      </c>
      <c r="G374" s="158"/>
      <c r="H374" s="221"/>
      <c r="I374" s="221"/>
      <c r="J374" s="221"/>
      <c r="K374" s="221"/>
      <c r="L374" s="221"/>
      <c r="M374" s="221"/>
      <c r="N374" s="44"/>
      <c r="O374" s="44"/>
      <c r="P374" s="44"/>
      <c r="Q374" s="44"/>
      <c r="R374" s="44"/>
    </row>
    <row r="375" spans="1:18" ht="15.75">
      <c r="A375" s="628">
        <v>93</v>
      </c>
      <c r="B375" s="626" t="s">
        <v>2252</v>
      </c>
      <c r="C375" s="617">
        <v>18700</v>
      </c>
      <c r="D375" s="163"/>
      <c r="E375" s="148"/>
      <c r="F375" s="633" t="s">
        <v>2300</v>
      </c>
      <c r="G375" s="158"/>
      <c r="H375" s="221"/>
      <c r="I375" s="221"/>
      <c r="J375" s="221"/>
      <c r="K375" s="221"/>
      <c r="L375" s="221"/>
      <c r="M375" s="221"/>
      <c r="N375" s="44"/>
      <c r="O375" s="44"/>
      <c r="P375" s="44"/>
      <c r="Q375" s="44"/>
      <c r="R375" s="44"/>
    </row>
    <row r="376" spans="1:18" ht="16.5" thickBot="1">
      <c r="A376" s="628">
        <v>94</v>
      </c>
      <c r="B376" s="626" t="s">
        <v>2249</v>
      </c>
      <c r="C376" s="617">
        <v>56950.32</v>
      </c>
      <c r="D376" s="163"/>
      <c r="E376" s="148"/>
      <c r="F376" s="633" t="s">
        <v>2300</v>
      </c>
      <c r="G376" s="158"/>
      <c r="H376" s="221"/>
      <c r="I376" s="221"/>
      <c r="J376" s="221"/>
      <c r="K376" s="221"/>
      <c r="L376" s="221"/>
      <c r="M376" s="221"/>
      <c r="N376" s="44"/>
      <c r="O376" s="44"/>
      <c r="P376" s="44"/>
      <c r="Q376" s="44"/>
      <c r="R376" s="44"/>
    </row>
    <row r="377" spans="1:18" ht="30" customHeight="1" thickBot="1">
      <c r="A377" s="1356" t="s">
        <v>2245</v>
      </c>
      <c r="B377" s="1357"/>
      <c r="C377" s="224">
        <f>SUM(C283:C376)</f>
        <v>16505885.43</v>
      </c>
      <c r="D377" s="618"/>
      <c r="E377" s="119"/>
      <c r="F377" s="44"/>
      <c r="G377" s="127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</row>
    <row r="378" spans="1:18" ht="24.75" customHeight="1">
      <c r="A378" s="175"/>
      <c r="B378" s="802" t="s">
        <v>2527</v>
      </c>
      <c r="C378" s="187"/>
      <c r="D378" s="618"/>
      <c r="E378" s="803"/>
      <c r="F378" s="44"/>
      <c r="G378" s="127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</row>
    <row r="379" spans="1:18" ht="30" customHeight="1">
      <c r="A379" s="708">
        <v>1</v>
      </c>
      <c r="B379" s="804" t="s">
        <v>544</v>
      </c>
      <c r="C379" s="805">
        <v>1280612.25</v>
      </c>
      <c r="D379" s="618"/>
      <c r="E379" s="803"/>
      <c r="F379" s="44"/>
      <c r="G379" s="127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</row>
    <row r="380" spans="1:18" ht="30" customHeight="1">
      <c r="A380" s="679">
        <v>2</v>
      </c>
      <c r="B380" s="804" t="s">
        <v>545</v>
      </c>
      <c r="C380" s="805">
        <v>1291335.22</v>
      </c>
      <c r="D380" s="618"/>
      <c r="E380" s="803"/>
      <c r="F380" s="44"/>
      <c r="G380" s="127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</row>
    <row r="381" spans="1:18" ht="45">
      <c r="A381" s="708">
        <v>3</v>
      </c>
      <c r="B381" s="804" t="s">
        <v>546</v>
      </c>
      <c r="C381" s="805">
        <v>250491.16</v>
      </c>
      <c r="D381" s="618"/>
      <c r="E381" s="803"/>
      <c r="F381" s="44"/>
      <c r="G381" s="127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</row>
    <row r="382" spans="1:18" ht="30" customHeight="1">
      <c r="A382" s="679">
        <v>4</v>
      </c>
      <c r="B382" s="804" t="s">
        <v>547</v>
      </c>
      <c r="C382" s="805">
        <v>33070.01</v>
      </c>
      <c r="D382" s="618"/>
      <c r="E382" s="803"/>
      <c r="F382" s="44"/>
      <c r="G382" s="127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</row>
    <row r="383" spans="1:18" ht="30" customHeight="1">
      <c r="A383" s="708">
        <v>5</v>
      </c>
      <c r="B383" s="804" t="s">
        <v>548</v>
      </c>
      <c r="C383" s="805">
        <v>8710.76</v>
      </c>
      <c r="D383" s="618"/>
      <c r="E383" s="803"/>
      <c r="F383" s="44"/>
      <c r="G383" s="127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</row>
    <row r="384" spans="1:18" ht="30" customHeight="1">
      <c r="A384" s="679">
        <v>6</v>
      </c>
      <c r="B384" s="804" t="s">
        <v>549</v>
      </c>
      <c r="C384" s="805">
        <v>9697.79</v>
      </c>
      <c r="D384" s="618"/>
      <c r="E384" s="803"/>
      <c r="F384" s="44"/>
      <c r="G384" s="127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</row>
    <row r="385" spans="1:18" ht="30" customHeight="1">
      <c r="A385" s="708">
        <v>7</v>
      </c>
      <c r="B385" s="804" t="s">
        <v>550</v>
      </c>
      <c r="C385" s="805">
        <v>15104.74</v>
      </c>
      <c r="D385" s="618"/>
      <c r="E385" s="803"/>
      <c r="F385" s="44"/>
      <c r="G385" s="127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</row>
    <row r="386" spans="1:18" ht="45">
      <c r="A386" s="679">
        <v>8</v>
      </c>
      <c r="B386" s="804" t="s">
        <v>551</v>
      </c>
      <c r="C386" s="805">
        <v>39079.67</v>
      </c>
      <c r="D386" s="618"/>
      <c r="E386" s="803"/>
      <c r="F386" s="44"/>
      <c r="G386" s="127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</row>
    <row r="387" spans="1:18" ht="45">
      <c r="A387" s="146">
        <v>9</v>
      </c>
      <c r="B387" s="250" t="s">
        <v>552</v>
      </c>
      <c r="C387" s="251">
        <v>715557.7</v>
      </c>
      <c r="D387" s="618"/>
      <c r="E387" s="803"/>
      <c r="F387" s="44"/>
      <c r="G387" s="127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</row>
    <row r="388" spans="1:18" ht="45.75" thickBot="1">
      <c r="A388" s="192">
        <v>10</v>
      </c>
      <c r="B388" s="250" t="s">
        <v>553</v>
      </c>
      <c r="C388" s="251">
        <v>7214.26</v>
      </c>
      <c r="D388" s="618"/>
      <c r="E388" s="803"/>
      <c r="F388" s="44"/>
      <c r="G388" s="127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</row>
    <row r="389" spans="1:18" ht="30" customHeight="1" thickBot="1">
      <c r="A389" s="1356" t="s">
        <v>1382</v>
      </c>
      <c r="B389" s="1357"/>
      <c r="C389" s="174">
        <f>SUM(C379:C388)</f>
        <v>3650873.5599999996</v>
      </c>
      <c r="D389" s="618"/>
      <c r="E389" s="803"/>
      <c r="F389" s="44"/>
      <c r="G389" s="127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</row>
    <row r="390" spans="1:18" s="202" customFormat="1" ht="24.75" customHeight="1">
      <c r="A390" s="231"/>
      <c r="B390" s="232" t="s">
        <v>473</v>
      </c>
      <c r="C390" s="233"/>
      <c r="D390" s="233"/>
      <c r="E390" s="234"/>
      <c r="F390" s="235"/>
      <c r="G390" s="236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</row>
    <row r="391" spans="1:18" ht="90">
      <c r="A391" s="141">
        <v>1</v>
      </c>
      <c r="B391" s="704" t="s">
        <v>474</v>
      </c>
      <c r="C391" s="220">
        <v>7116927.68</v>
      </c>
      <c r="D391" s="58"/>
      <c r="E391" s="7" t="s">
        <v>475</v>
      </c>
      <c r="F391" s="7" t="s">
        <v>2520</v>
      </c>
      <c r="G391" s="7" t="s">
        <v>2309</v>
      </c>
      <c r="H391" s="128" t="s">
        <v>216</v>
      </c>
      <c r="I391" s="129" t="s">
        <v>498</v>
      </c>
      <c r="J391" s="7" t="s">
        <v>279</v>
      </c>
      <c r="K391" s="129">
        <v>4</v>
      </c>
      <c r="L391" s="133" t="s">
        <v>300</v>
      </c>
      <c r="M391" s="135" t="s">
        <v>299</v>
      </c>
      <c r="N391" s="16"/>
      <c r="O391" s="16"/>
      <c r="P391" s="16"/>
      <c r="Q391" s="16"/>
      <c r="R391" s="16"/>
    </row>
    <row r="392" spans="1:18" ht="30">
      <c r="A392" s="141">
        <v>2</v>
      </c>
      <c r="B392" s="23" t="s">
        <v>476</v>
      </c>
      <c r="C392" s="58">
        <v>89088.08</v>
      </c>
      <c r="D392" s="58"/>
      <c r="E392" s="7" t="s">
        <v>477</v>
      </c>
      <c r="F392" s="7" t="s">
        <v>1407</v>
      </c>
      <c r="G392" s="7">
        <v>1985</v>
      </c>
      <c r="H392" s="130" t="s">
        <v>216</v>
      </c>
      <c r="I392" s="131" t="s">
        <v>495</v>
      </c>
      <c r="J392" s="132" t="s">
        <v>496</v>
      </c>
      <c r="K392" s="131">
        <v>4</v>
      </c>
      <c r="L392" s="134" t="s">
        <v>300</v>
      </c>
      <c r="M392" s="135" t="s">
        <v>299</v>
      </c>
      <c r="N392" s="16"/>
      <c r="O392" s="16"/>
      <c r="P392" s="16"/>
      <c r="Q392" s="16"/>
      <c r="R392" s="16"/>
    </row>
    <row r="393" spans="1:18" ht="30">
      <c r="A393" s="142">
        <v>3</v>
      </c>
      <c r="B393" s="120" t="s">
        <v>478</v>
      </c>
      <c r="C393" s="147">
        <v>1271197.14</v>
      </c>
      <c r="D393" s="147"/>
      <c r="E393" s="104" t="s">
        <v>479</v>
      </c>
      <c r="F393" s="104" t="s">
        <v>1406</v>
      </c>
      <c r="G393" s="104">
        <v>1997</v>
      </c>
      <c r="H393" s="136" t="s">
        <v>495</v>
      </c>
      <c r="I393" s="137" t="s">
        <v>2310</v>
      </c>
      <c r="J393" s="138" t="s">
        <v>2311</v>
      </c>
      <c r="K393" s="137">
        <v>1</v>
      </c>
      <c r="L393" s="139" t="s">
        <v>300</v>
      </c>
      <c r="M393" s="139" t="s">
        <v>299</v>
      </c>
      <c r="N393" s="16"/>
      <c r="O393" s="16"/>
      <c r="P393" s="16"/>
      <c r="Q393" s="16"/>
      <c r="R393" s="16"/>
    </row>
    <row r="394" spans="1:18" ht="45.75" thickBot="1">
      <c r="A394" s="142">
        <v>4</v>
      </c>
      <c r="B394" s="120" t="s">
        <v>480</v>
      </c>
      <c r="C394" s="147">
        <v>2880000.7</v>
      </c>
      <c r="D394" s="58"/>
      <c r="E394" s="7" t="s">
        <v>2313</v>
      </c>
      <c r="F394" s="7" t="s">
        <v>2312</v>
      </c>
      <c r="G394" s="7">
        <v>2009</v>
      </c>
      <c r="H394" s="129" t="s">
        <v>495</v>
      </c>
      <c r="I394" s="129" t="s">
        <v>235</v>
      </c>
      <c r="J394" s="7" t="s">
        <v>279</v>
      </c>
      <c r="K394" s="129">
        <v>2</v>
      </c>
      <c r="L394" s="129" t="s">
        <v>299</v>
      </c>
      <c r="M394" s="129" t="s">
        <v>299</v>
      </c>
      <c r="N394" s="16"/>
      <c r="O394" s="16"/>
      <c r="P394" s="16"/>
      <c r="Q394" s="16"/>
      <c r="R394" s="16"/>
    </row>
    <row r="395" spans="1:18" ht="30" customHeight="1" thickBot="1">
      <c r="A395" s="1356" t="s">
        <v>1377</v>
      </c>
      <c r="B395" s="1357"/>
      <c r="C395" s="224">
        <f>SUM(C391:C394)</f>
        <v>11357213.600000001</v>
      </c>
      <c r="D395" s="618"/>
      <c r="E395" s="140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s="202" customFormat="1" ht="24.75" customHeight="1">
      <c r="A396" s="175"/>
      <c r="B396" s="1352" t="s">
        <v>309</v>
      </c>
      <c r="C396" s="1352"/>
      <c r="D396" s="1352"/>
      <c r="E396" s="1352"/>
      <c r="F396" s="238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</row>
    <row r="397" spans="1:18" ht="41.25" customHeight="1" thickBot="1">
      <c r="A397" s="142">
        <v>1</v>
      </c>
      <c r="B397" s="706" t="s">
        <v>1378</v>
      </c>
      <c r="C397" s="707">
        <v>122381.8</v>
      </c>
      <c r="D397" s="102"/>
      <c r="E397" s="145" t="s">
        <v>2321</v>
      </c>
      <c r="F397" s="7" t="s">
        <v>2322</v>
      </c>
      <c r="G397" s="7">
        <v>1983</v>
      </c>
      <c r="H397" s="7" t="s">
        <v>510</v>
      </c>
      <c r="I397" s="7" t="s">
        <v>511</v>
      </c>
      <c r="J397" s="7" t="s">
        <v>512</v>
      </c>
      <c r="K397" s="7" t="s">
        <v>513</v>
      </c>
      <c r="L397" s="7" t="s">
        <v>300</v>
      </c>
      <c r="M397" s="7" t="s">
        <v>299</v>
      </c>
      <c r="N397" s="16"/>
      <c r="O397" s="16"/>
      <c r="P397" s="16"/>
      <c r="Q397" s="16"/>
      <c r="R397" s="16"/>
    </row>
    <row r="398" spans="1:10" s="202" customFormat="1" ht="30" customHeight="1" thickBot="1">
      <c r="A398" s="1356" t="s">
        <v>1377</v>
      </c>
      <c r="B398" s="1357"/>
      <c r="C398" s="224">
        <f>SUM(C397)</f>
        <v>122381.8</v>
      </c>
      <c r="D398" s="618"/>
      <c r="E398" s="239"/>
      <c r="F398" s="200"/>
      <c r="G398" s="200"/>
      <c r="H398" s="200"/>
      <c r="I398" s="200"/>
      <c r="J398" s="200"/>
    </row>
    <row r="399" spans="1:13" s="202" customFormat="1" ht="24.75" customHeight="1">
      <c r="A399" s="175"/>
      <c r="B399" s="1338" t="s">
        <v>1393</v>
      </c>
      <c r="C399" s="1338"/>
      <c r="D399" s="1338"/>
      <c r="E399" s="1338"/>
      <c r="F399" s="200"/>
      <c r="G399" s="200"/>
      <c r="H399" s="200"/>
      <c r="I399" s="200"/>
      <c r="J399" s="200"/>
      <c r="K399" s="200"/>
      <c r="L399" s="200"/>
      <c r="M399" s="200"/>
    </row>
    <row r="400" spans="1:18" ht="45">
      <c r="A400" s="708">
        <v>1</v>
      </c>
      <c r="B400" s="219" t="s">
        <v>481</v>
      </c>
      <c r="C400" s="709">
        <v>3841722.72</v>
      </c>
      <c r="D400" s="159"/>
      <c r="E400" s="145" t="s">
        <v>490</v>
      </c>
      <c r="F400" s="7" t="s">
        <v>482</v>
      </c>
      <c r="G400" s="7">
        <v>1899</v>
      </c>
      <c r="H400" s="7" t="s">
        <v>491</v>
      </c>
      <c r="I400" s="7" t="s">
        <v>857</v>
      </c>
      <c r="J400" s="7" t="s">
        <v>492</v>
      </c>
      <c r="K400" s="7">
        <v>3</v>
      </c>
      <c r="L400" s="7" t="s">
        <v>300</v>
      </c>
      <c r="M400" s="7" t="s">
        <v>82</v>
      </c>
      <c r="N400" s="16"/>
      <c r="O400" s="16"/>
      <c r="P400" s="16"/>
      <c r="Q400" s="16"/>
      <c r="R400" s="16"/>
    </row>
    <row r="401" spans="1:18" ht="45.75" thickBot="1">
      <c r="A401" s="160">
        <v>2</v>
      </c>
      <c r="B401" s="161" t="s">
        <v>1397</v>
      </c>
      <c r="C401" s="147">
        <v>6555654.45</v>
      </c>
      <c r="D401" s="58"/>
      <c r="E401" s="145" t="s">
        <v>1398</v>
      </c>
      <c r="F401" s="7" t="s">
        <v>482</v>
      </c>
      <c r="G401" s="7">
        <v>2016</v>
      </c>
      <c r="H401" s="7" t="s">
        <v>1399</v>
      </c>
      <c r="I401" s="7" t="s">
        <v>1400</v>
      </c>
      <c r="J401" s="7" t="s">
        <v>1401</v>
      </c>
      <c r="K401" s="7">
        <v>3</v>
      </c>
      <c r="L401" s="7" t="s">
        <v>299</v>
      </c>
      <c r="M401" s="7" t="s">
        <v>82</v>
      </c>
      <c r="N401" s="16"/>
      <c r="O401" s="16"/>
      <c r="P401" s="16"/>
      <c r="Q401" s="16"/>
      <c r="R401" s="16"/>
    </row>
    <row r="402" spans="1:12" s="202" customFormat="1" ht="30" customHeight="1" thickBot="1">
      <c r="A402" s="1356" t="s">
        <v>1377</v>
      </c>
      <c r="B402" s="1357"/>
      <c r="C402" s="224">
        <f>SUM(C400:C401)</f>
        <v>10397377.17</v>
      </c>
      <c r="D402" s="638"/>
      <c r="E402" s="117"/>
      <c r="F402" s="200"/>
      <c r="G402" s="200"/>
      <c r="H402" s="200"/>
      <c r="I402" s="200"/>
      <c r="J402" s="200"/>
      <c r="K402" s="200"/>
      <c r="L402" s="200"/>
    </row>
    <row r="403" spans="1:18" s="202" customFormat="1" ht="24.75" customHeight="1">
      <c r="A403" s="240"/>
      <c r="B403" s="1363" t="s">
        <v>1016</v>
      </c>
      <c r="C403" s="1363"/>
      <c r="D403" s="1363"/>
      <c r="E403" s="1363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</row>
    <row r="404" spans="1:18" ht="78.75" customHeight="1" thickBot="1">
      <c r="A404" s="818">
        <v>1</v>
      </c>
      <c r="B404" s="706" t="s">
        <v>1379</v>
      </c>
      <c r="C404" s="715"/>
      <c r="D404" s="275">
        <v>16303000</v>
      </c>
      <c r="E404" s="145" t="s">
        <v>2359</v>
      </c>
      <c r="F404" s="7" t="s">
        <v>264</v>
      </c>
      <c r="G404" s="639" t="s">
        <v>2360</v>
      </c>
      <c r="H404" s="102" t="s">
        <v>216</v>
      </c>
      <c r="I404" s="102" t="s">
        <v>2358</v>
      </c>
      <c r="J404" s="102" t="s">
        <v>496</v>
      </c>
      <c r="K404" s="7">
        <v>4</v>
      </c>
      <c r="L404" s="7" t="s">
        <v>299</v>
      </c>
      <c r="M404" s="7" t="s">
        <v>299</v>
      </c>
      <c r="N404" s="22"/>
      <c r="O404" s="22"/>
      <c r="P404" s="22"/>
      <c r="Q404" s="22"/>
      <c r="R404" s="22"/>
    </row>
    <row r="405" spans="1:11" s="202" customFormat="1" ht="30" customHeight="1" thickBot="1">
      <c r="A405" s="1353" t="s">
        <v>1377</v>
      </c>
      <c r="B405" s="1354"/>
      <c r="C405" s="641"/>
      <c r="D405" s="224">
        <f>SUM(D404)</f>
        <v>16303000</v>
      </c>
      <c r="E405" s="239"/>
      <c r="F405" s="200"/>
      <c r="G405" s="200"/>
      <c r="H405" s="200"/>
      <c r="I405" s="200"/>
      <c r="J405" s="200"/>
      <c r="K405" s="200"/>
    </row>
    <row r="406" spans="1:11" s="202" customFormat="1" ht="24.75" customHeight="1">
      <c r="A406" s="241"/>
      <c r="B406" s="242" t="s">
        <v>1381</v>
      </c>
      <c r="C406" s="243"/>
      <c r="D406" s="243"/>
      <c r="E406" s="200"/>
      <c r="F406" s="200"/>
      <c r="G406" s="200"/>
      <c r="H406" s="200"/>
      <c r="I406" s="200"/>
      <c r="J406" s="200"/>
      <c r="K406" s="200"/>
    </row>
    <row r="407" spans="1:18" ht="141" customHeight="1" thickBot="1">
      <c r="A407" s="708">
        <v>1</v>
      </c>
      <c r="B407" s="554" t="s">
        <v>187</v>
      </c>
      <c r="C407" s="220">
        <v>5551410.65</v>
      </c>
      <c r="D407" s="58"/>
      <c r="E407" s="145" t="s">
        <v>2373</v>
      </c>
      <c r="F407" s="7" t="s">
        <v>186</v>
      </c>
      <c r="G407" s="640" t="s">
        <v>2372</v>
      </c>
      <c r="H407" s="7" t="s">
        <v>835</v>
      </c>
      <c r="I407" s="7" t="s">
        <v>501</v>
      </c>
      <c r="J407" s="7" t="s">
        <v>502</v>
      </c>
      <c r="K407" s="7">
        <v>4</v>
      </c>
      <c r="L407" s="7" t="s">
        <v>299</v>
      </c>
      <c r="M407" s="7" t="s">
        <v>299</v>
      </c>
      <c r="N407" s="16"/>
      <c r="O407" s="16"/>
      <c r="P407" s="16"/>
      <c r="Q407" s="16"/>
      <c r="R407" s="16"/>
    </row>
    <row r="408" spans="1:10" s="202" customFormat="1" ht="30" customHeight="1" thickBot="1">
      <c r="A408" s="1356" t="s">
        <v>1382</v>
      </c>
      <c r="B408" s="1357"/>
      <c r="C408" s="224">
        <f>SUM(C407)</f>
        <v>5551410.65</v>
      </c>
      <c r="D408" s="618"/>
      <c r="E408" s="117"/>
      <c r="F408" s="200"/>
      <c r="G408" s="200"/>
      <c r="H408" s="200"/>
      <c r="I408" s="200"/>
      <c r="J408" s="200"/>
    </row>
    <row r="409" spans="1:10" s="202" customFormat="1" ht="24.75" customHeight="1">
      <c r="A409" s="241"/>
      <c r="B409" s="1363" t="s">
        <v>1017</v>
      </c>
      <c r="C409" s="1363"/>
      <c r="D409" s="1363"/>
      <c r="E409" s="1363"/>
      <c r="F409" s="200"/>
      <c r="G409" s="200"/>
      <c r="H409" s="200"/>
      <c r="I409" s="200"/>
      <c r="J409" s="200"/>
    </row>
    <row r="410" spans="1:18" ht="75">
      <c r="A410" s="710">
        <v>1</v>
      </c>
      <c r="B410" s="219" t="s">
        <v>188</v>
      </c>
      <c r="C410" s="272">
        <v>2928255.85</v>
      </c>
      <c r="D410" s="272"/>
      <c r="E410" s="102" t="s">
        <v>2382</v>
      </c>
      <c r="F410" s="7" t="s">
        <v>189</v>
      </c>
      <c r="G410" s="7" t="s">
        <v>2381</v>
      </c>
      <c r="H410" s="7" t="s">
        <v>508</v>
      </c>
      <c r="I410" s="7" t="s">
        <v>501</v>
      </c>
      <c r="J410" s="7" t="s">
        <v>1383</v>
      </c>
      <c r="K410" s="7">
        <v>4</v>
      </c>
      <c r="L410" s="7"/>
      <c r="M410" s="7" t="s">
        <v>299</v>
      </c>
      <c r="N410" s="16"/>
      <c r="O410" s="16"/>
      <c r="P410" s="16"/>
      <c r="Q410" s="16"/>
      <c r="R410" s="16"/>
    </row>
    <row r="411" spans="1:18" ht="33.75" customHeight="1" thickBot="1">
      <c r="A411" s="141">
        <v>2</v>
      </c>
      <c r="B411" s="1" t="s">
        <v>190</v>
      </c>
      <c r="C411" s="5">
        <v>520503.52</v>
      </c>
      <c r="D411" s="5"/>
      <c r="E411" s="148"/>
      <c r="F411" s="7" t="s">
        <v>189</v>
      </c>
      <c r="G411" s="7">
        <v>2007</v>
      </c>
      <c r="H411" s="1349" t="s">
        <v>509</v>
      </c>
      <c r="I411" s="1350"/>
      <c r="J411" s="1351"/>
      <c r="K411" s="7"/>
      <c r="L411" s="7"/>
      <c r="M411" s="7" t="s">
        <v>299</v>
      </c>
      <c r="N411" s="16"/>
      <c r="O411" s="16"/>
      <c r="P411" s="16"/>
      <c r="Q411" s="16"/>
      <c r="R411" s="16"/>
    </row>
    <row r="412" spans="1:18" s="202" customFormat="1" ht="30" customHeight="1" thickBot="1">
      <c r="A412" s="1356" t="s">
        <v>1382</v>
      </c>
      <c r="B412" s="1357"/>
      <c r="C412" s="224">
        <f>SUM(C410:C411)</f>
        <v>3448759.37</v>
      </c>
      <c r="D412" s="618"/>
      <c r="E412" s="237"/>
      <c r="F412" s="238"/>
      <c r="G412" s="238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</row>
    <row r="413" spans="1:18" s="202" customFormat="1" ht="24.75" customHeight="1">
      <c r="A413" s="240"/>
      <c r="B413" s="1363" t="s">
        <v>81</v>
      </c>
      <c r="C413" s="1363"/>
      <c r="D413" s="1363"/>
      <c r="E413" s="1363"/>
      <c r="F413" s="238"/>
      <c r="G413" s="238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</row>
    <row r="414" spans="1:18" ht="150" customHeight="1">
      <c r="A414" s="710">
        <v>1</v>
      </c>
      <c r="B414" s="711" t="s">
        <v>2400</v>
      </c>
      <c r="C414" s="714">
        <v>1550482.16</v>
      </c>
      <c r="D414" s="712"/>
      <c r="E414" s="150" t="s">
        <v>801</v>
      </c>
      <c r="F414" s="7" t="s">
        <v>185</v>
      </c>
      <c r="G414" s="7">
        <v>1985</v>
      </c>
      <c r="H414" s="7" t="s">
        <v>304</v>
      </c>
      <c r="I414" s="7" t="s">
        <v>305</v>
      </c>
      <c r="J414" s="7" t="s">
        <v>2401</v>
      </c>
      <c r="K414" s="7">
        <v>3</v>
      </c>
      <c r="L414" s="7" t="s">
        <v>299</v>
      </c>
      <c r="M414" s="7" t="s">
        <v>299</v>
      </c>
      <c r="N414" s="16"/>
      <c r="O414" s="16"/>
      <c r="P414" s="16"/>
      <c r="Q414" s="16"/>
      <c r="R414" s="16"/>
    </row>
    <row r="415" spans="1:18" ht="105">
      <c r="A415" s="710">
        <v>2</v>
      </c>
      <c r="B415" s="711" t="s">
        <v>1384</v>
      </c>
      <c r="C415" s="821">
        <v>741281.86</v>
      </c>
      <c r="D415" s="713"/>
      <c r="E415" s="151" t="s">
        <v>802</v>
      </c>
      <c r="F415" s="7" t="s">
        <v>185</v>
      </c>
      <c r="G415" s="7">
        <v>2009</v>
      </c>
      <c r="H415" s="7"/>
      <c r="I415" s="7"/>
      <c r="J415" s="7"/>
      <c r="K415" s="7"/>
      <c r="L415" s="7"/>
      <c r="M415" s="7" t="s">
        <v>299</v>
      </c>
      <c r="N415" s="16"/>
      <c r="O415" s="16"/>
      <c r="P415" s="16"/>
      <c r="Q415" s="16"/>
      <c r="R415" s="16"/>
    </row>
    <row r="416" spans="1:18" ht="112.5" customHeight="1">
      <c r="A416" s="710">
        <v>3</v>
      </c>
      <c r="B416" s="711" t="s">
        <v>1385</v>
      </c>
      <c r="C416" s="714">
        <v>693680.38</v>
      </c>
      <c r="D416" s="714"/>
      <c r="E416" s="151" t="s">
        <v>802</v>
      </c>
      <c r="F416" s="7" t="s">
        <v>185</v>
      </c>
      <c r="G416" s="7">
        <v>2009</v>
      </c>
      <c r="H416" s="7"/>
      <c r="I416" s="7"/>
      <c r="J416" s="7"/>
      <c r="K416" s="7"/>
      <c r="L416" s="7"/>
      <c r="M416" s="7" t="s">
        <v>299</v>
      </c>
      <c r="N416" s="16"/>
      <c r="O416" s="16"/>
      <c r="P416" s="16"/>
      <c r="Q416" s="16"/>
      <c r="R416" s="16"/>
    </row>
    <row r="417" spans="1:18" ht="30">
      <c r="A417" s="710">
        <v>4</v>
      </c>
      <c r="B417" s="711" t="s">
        <v>597</v>
      </c>
      <c r="C417" s="714">
        <v>28614.72</v>
      </c>
      <c r="D417" s="714"/>
      <c r="E417" s="151" t="s">
        <v>804</v>
      </c>
      <c r="F417" s="7" t="s">
        <v>185</v>
      </c>
      <c r="G417" s="7">
        <v>2014</v>
      </c>
      <c r="H417" s="7" t="s">
        <v>805</v>
      </c>
      <c r="I417" s="152"/>
      <c r="J417" s="7" t="s">
        <v>807</v>
      </c>
      <c r="K417" s="7">
        <v>1</v>
      </c>
      <c r="L417" s="7" t="s">
        <v>300</v>
      </c>
      <c r="M417" s="7" t="s">
        <v>299</v>
      </c>
      <c r="N417" s="16"/>
      <c r="O417" s="16"/>
      <c r="P417" s="16"/>
      <c r="Q417" s="16"/>
      <c r="R417" s="16"/>
    </row>
    <row r="418" spans="1:18" ht="36.75" customHeight="1">
      <c r="A418" s="710">
        <v>5</v>
      </c>
      <c r="B418" s="711" t="s">
        <v>596</v>
      </c>
      <c r="C418" s="714">
        <v>408111.38</v>
      </c>
      <c r="D418" s="714"/>
      <c r="E418" s="151" t="s">
        <v>808</v>
      </c>
      <c r="F418" s="7" t="s">
        <v>185</v>
      </c>
      <c r="G418" s="7">
        <v>2014</v>
      </c>
      <c r="H418" s="7"/>
      <c r="I418" s="7"/>
      <c r="J418" s="7"/>
      <c r="K418" s="7"/>
      <c r="L418" s="7"/>
      <c r="M418" s="7" t="s">
        <v>299</v>
      </c>
      <c r="N418" s="16"/>
      <c r="O418" s="16"/>
      <c r="P418" s="16"/>
      <c r="Q418" s="16"/>
      <c r="R418" s="16"/>
    </row>
    <row r="419" spans="1:18" ht="25.5" customHeight="1">
      <c r="A419" s="710">
        <v>6</v>
      </c>
      <c r="B419" s="804" t="s">
        <v>2402</v>
      </c>
      <c r="C419" s="822">
        <v>197000</v>
      </c>
      <c r="D419" s="819"/>
      <c r="E419" s="151" t="s">
        <v>803</v>
      </c>
      <c r="F419" s="7" t="s">
        <v>185</v>
      </c>
      <c r="G419" s="7">
        <v>2009</v>
      </c>
      <c r="H419" s="7" t="s">
        <v>805</v>
      </c>
      <c r="I419" s="7" t="s">
        <v>806</v>
      </c>
      <c r="J419" s="7" t="s">
        <v>306</v>
      </c>
      <c r="K419" s="7">
        <v>1</v>
      </c>
      <c r="L419" s="7" t="s">
        <v>300</v>
      </c>
      <c r="M419" s="7" t="s">
        <v>299</v>
      </c>
      <c r="N419" s="16"/>
      <c r="O419" s="16"/>
      <c r="P419" s="16"/>
      <c r="Q419" s="16"/>
      <c r="R419" s="16"/>
    </row>
    <row r="420" spans="1:18" ht="31.5" customHeight="1">
      <c r="A420" s="710">
        <v>7</v>
      </c>
      <c r="B420" s="804" t="s">
        <v>1601</v>
      </c>
      <c r="C420" s="822">
        <v>13973.52</v>
      </c>
      <c r="D420" s="819"/>
      <c r="E420" s="151"/>
      <c r="F420" s="7"/>
      <c r="G420" s="7">
        <v>2013</v>
      </c>
      <c r="H420" s="158"/>
      <c r="I420" s="158"/>
      <c r="J420" s="158"/>
      <c r="K420" s="158"/>
      <c r="L420" s="158"/>
      <c r="M420" s="158"/>
      <c r="N420" s="16"/>
      <c r="O420" s="16"/>
      <c r="P420" s="16"/>
      <c r="Q420" s="16"/>
      <c r="R420" s="16"/>
    </row>
    <row r="421" spans="1:18" ht="30.75" thickBot="1">
      <c r="A421" s="710">
        <v>8</v>
      </c>
      <c r="B421" s="820" t="s">
        <v>1602</v>
      </c>
      <c r="C421" s="823">
        <v>4529.27</v>
      </c>
      <c r="D421" s="819"/>
      <c r="E421" s="151"/>
      <c r="F421" s="7"/>
      <c r="G421" s="7">
        <v>2013</v>
      </c>
      <c r="H421" s="158"/>
      <c r="I421" s="158"/>
      <c r="J421" s="158"/>
      <c r="K421" s="158"/>
      <c r="L421" s="158"/>
      <c r="M421" s="158"/>
      <c r="N421" s="16"/>
      <c r="O421" s="16"/>
      <c r="P421" s="16"/>
      <c r="Q421" s="16"/>
      <c r="R421" s="16"/>
    </row>
    <row r="422" spans="1:18" s="202" customFormat="1" ht="30" customHeight="1" thickBot="1">
      <c r="A422" s="1356" t="s">
        <v>1382</v>
      </c>
      <c r="B422" s="1357"/>
      <c r="C422" s="224">
        <f>SUM(C414:C421)</f>
        <v>3637673.29</v>
      </c>
      <c r="D422" s="618"/>
      <c r="E422" s="237"/>
      <c r="F422" s="238"/>
      <c r="G422" s="238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</row>
    <row r="423" spans="1:18" s="202" customFormat="1" ht="24.75" customHeight="1">
      <c r="A423" s="240"/>
      <c r="B423" s="1348" t="s">
        <v>1386</v>
      </c>
      <c r="C423" s="1348"/>
      <c r="D423" s="535"/>
      <c r="E423" s="237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</row>
    <row r="424" spans="1:18" ht="32.25" customHeight="1" thickBot="1">
      <c r="A424" s="142">
        <v>1</v>
      </c>
      <c r="B424" s="706" t="s">
        <v>2414</v>
      </c>
      <c r="C424" s="715"/>
      <c r="D424" s="275">
        <v>1052011.97</v>
      </c>
      <c r="E424" s="145" t="s">
        <v>488</v>
      </c>
      <c r="F424" s="7" t="s">
        <v>191</v>
      </c>
      <c r="G424" s="7">
        <v>1990</v>
      </c>
      <c r="H424" s="7" t="s">
        <v>506</v>
      </c>
      <c r="I424" s="7" t="s">
        <v>489</v>
      </c>
      <c r="J424" s="7" t="s">
        <v>507</v>
      </c>
      <c r="K424" s="7" t="s">
        <v>830</v>
      </c>
      <c r="L424" s="7" t="s">
        <v>299</v>
      </c>
      <c r="M424" s="7" t="s">
        <v>299</v>
      </c>
      <c r="N424" s="16"/>
      <c r="O424" s="16"/>
      <c r="P424" s="16"/>
      <c r="Q424" s="16"/>
      <c r="R424" s="16"/>
    </row>
    <row r="425" spans="1:13" s="202" customFormat="1" ht="30" customHeight="1" thickBot="1">
      <c r="A425" s="1353" t="s">
        <v>1377</v>
      </c>
      <c r="B425" s="1354"/>
      <c r="C425" s="641"/>
      <c r="D425" s="224">
        <f>SUM(D424)</f>
        <v>1052011.97</v>
      </c>
      <c r="E425" s="117"/>
      <c r="F425" s="200"/>
      <c r="G425" s="200"/>
      <c r="H425" s="200"/>
      <c r="I425" s="200"/>
      <c r="J425" s="200"/>
      <c r="K425" s="200"/>
      <c r="L425" s="200"/>
      <c r="M425" s="200"/>
    </row>
    <row r="426" spans="1:13" s="202" customFormat="1" ht="24.75" customHeight="1">
      <c r="A426" s="241"/>
      <c r="B426" s="1363" t="s">
        <v>1387</v>
      </c>
      <c r="C426" s="1363"/>
      <c r="D426" s="535"/>
      <c r="E426" s="117"/>
      <c r="F426" s="200"/>
      <c r="G426" s="200"/>
      <c r="H426" s="200"/>
      <c r="I426" s="200"/>
      <c r="J426" s="200"/>
      <c r="K426" s="200"/>
      <c r="L426" s="200"/>
      <c r="M426" s="200"/>
    </row>
    <row r="427" spans="1:13" ht="34.5" customHeight="1" thickBot="1">
      <c r="A427" s="146">
        <v>1</v>
      </c>
      <c r="B427" s="219" t="s">
        <v>192</v>
      </c>
      <c r="C427" s="78">
        <v>392796.18</v>
      </c>
      <c r="D427" s="78"/>
      <c r="E427" s="102" t="s">
        <v>2439</v>
      </c>
      <c r="F427" s="129" t="s">
        <v>1388</v>
      </c>
      <c r="G427" s="129">
        <v>1982</v>
      </c>
      <c r="H427" s="7" t="s">
        <v>503</v>
      </c>
      <c r="I427" s="129" t="s">
        <v>507</v>
      </c>
      <c r="J427" s="7" t="s">
        <v>504</v>
      </c>
      <c r="K427" s="129">
        <v>2</v>
      </c>
      <c r="L427" s="129" t="s">
        <v>299</v>
      </c>
      <c r="M427" s="129" t="s">
        <v>299</v>
      </c>
    </row>
    <row r="428" spans="1:13" s="202" customFormat="1" ht="30" customHeight="1" thickBot="1">
      <c r="A428" s="1356" t="s">
        <v>1377</v>
      </c>
      <c r="B428" s="1357"/>
      <c r="C428" s="224">
        <f>SUM(C427)</f>
        <v>392796.18</v>
      </c>
      <c r="D428" s="618"/>
      <c r="E428" s="117"/>
      <c r="F428" s="200"/>
      <c r="G428" s="200"/>
      <c r="H428" s="200"/>
      <c r="I428" s="200"/>
      <c r="J428" s="200"/>
      <c r="K428" s="200"/>
      <c r="L428" s="200"/>
      <c r="M428" s="200"/>
    </row>
    <row r="429" spans="1:13" s="202" customFormat="1" ht="24.75" customHeight="1">
      <c r="A429" s="241"/>
      <c r="B429" s="1348" t="s">
        <v>1389</v>
      </c>
      <c r="C429" s="1348"/>
      <c r="D429" s="535"/>
      <c r="E429" s="117"/>
      <c r="F429" s="200"/>
      <c r="G429" s="200"/>
      <c r="H429" s="200"/>
      <c r="I429" s="200"/>
      <c r="J429" s="200"/>
      <c r="K429" s="200"/>
      <c r="L429" s="200"/>
      <c r="M429" s="200"/>
    </row>
    <row r="430" spans="1:18" ht="30.75" thickBot="1">
      <c r="A430" s="160">
        <v>1</v>
      </c>
      <c r="B430" s="706" t="s">
        <v>2442</v>
      </c>
      <c r="C430" s="716"/>
      <c r="D430" s="637">
        <v>949700</v>
      </c>
      <c r="E430" s="153" t="s">
        <v>818</v>
      </c>
      <c r="F430" s="154" t="s">
        <v>193</v>
      </c>
      <c r="G430" s="154">
        <v>1989</v>
      </c>
      <c r="H430" s="102" t="s">
        <v>1390</v>
      </c>
      <c r="I430" s="102" t="s">
        <v>262</v>
      </c>
      <c r="J430" s="102" t="s">
        <v>1391</v>
      </c>
      <c r="K430" s="154">
        <v>3</v>
      </c>
      <c r="L430" s="154" t="s">
        <v>817</v>
      </c>
      <c r="M430" s="154" t="s">
        <v>299</v>
      </c>
      <c r="N430" s="45"/>
      <c r="O430" s="45"/>
      <c r="P430" s="45"/>
      <c r="Q430" s="45"/>
      <c r="R430" s="45"/>
    </row>
    <row r="431" spans="1:18" s="202" customFormat="1" ht="30" customHeight="1" thickBot="1">
      <c r="A431" s="1353" t="s">
        <v>1377</v>
      </c>
      <c r="B431" s="1354"/>
      <c r="C431" s="641"/>
      <c r="D431" s="224">
        <f>SUM(D430)</f>
        <v>949700</v>
      </c>
      <c r="E431" s="252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</row>
    <row r="432" spans="1:13" s="202" customFormat="1" ht="24.75" customHeight="1">
      <c r="A432" s="241"/>
      <c r="B432" s="1363" t="s">
        <v>1392</v>
      </c>
      <c r="C432" s="1363"/>
      <c r="D432" s="535"/>
      <c r="E432" s="200"/>
      <c r="F432" s="200"/>
      <c r="G432" s="200"/>
      <c r="H432" s="200"/>
      <c r="I432" s="200"/>
      <c r="J432" s="200"/>
      <c r="K432" s="200"/>
      <c r="L432" s="200"/>
      <c r="M432" s="200"/>
    </row>
    <row r="433" spans="1:18" ht="75">
      <c r="A433" s="146">
        <v>1</v>
      </c>
      <c r="B433" s="219" t="s">
        <v>192</v>
      </c>
      <c r="C433" s="718">
        <v>592514.26</v>
      </c>
      <c r="D433" s="156"/>
      <c r="E433" s="155" t="s">
        <v>272</v>
      </c>
      <c r="F433" s="155" t="s">
        <v>2447</v>
      </c>
      <c r="G433" s="155">
        <v>1986</v>
      </c>
      <c r="H433" s="155" t="s">
        <v>825</v>
      </c>
      <c r="I433" s="155" t="s">
        <v>826</v>
      </c>
      <c r="J433" s="155" t="s">
        <v>505</v>
      </c>
      <c r="K433" s="155">
        <v>3</v>
      </c>
      <c r="L433" s="155" t="s">
        <v>300</v>
      </c>
      <c r="M433" s="155" t="s">
        <v>299</v>
      </c>
      <c r="N433" s="40"/>
      <c r="O433" s="40"/>
      <c r="P433" s="40"/>
      <c r="Q433" s="40"/>
      <c r="R433" s="40"/>
    </row>
    <row r="434" spans="1:18" ht="16.5" thickBot="1">
      <c r="A434" s="160">
        <v>2</v>
      </c>
      <c r="B434" s="103" t="s">
        <v>2448</v>
      </c>
      <c r="C434" s="717">
        <v>135178</v>
      </c>
      <c r="D434" s="156"/>
      <c r="E434" s="155"/>
      <c r="F434" s="155" t="s">
        <v>2447</v>
      </c>
      <c r="G434" s="155">
        <v>2018</v>
      </c>
      <c r="H434" s="155"/>
      <c r="I434" s="155"/>
      <c r="J434" s="155"/>
      <c r="K434" s="155"/>
      <c r="L434" s="155"/>
      <c r="M434" s="155"/>
      <c r="N434" s="40"/>
      <c r="O434" s="40"/>
      <c r="P434" s="40"/>
      <c r="Q434" s="40"/>
      <c r="R434" s="40"/>
    </row>
    <row r="435" spans="1:18" s="202" customFormat="1" ht="30" customHeight="1" thickBot="1">
      <c r="A435" s="1356" t="s">
        <v>1377</v>
      </c>
      <c r="B435" s="1357"/>
      <c r="C435" s="224">
        <f>SUM(C433:C434)</f>
        <v>727692.26</v>
      </c>
      <c r="D435" s="618"/>
      <c r="E435" s="253"/>
      <c r="F435" s="254"/>
      <c r="G435" s="254"/>
      <c r="H435" s="254"/>
      <c r="I435" s="254"/>
      <c r="J435" s="254"/>
      <c r="K435" s="254"/>
      <c r="L435" s="254"/>
      <c r="M435" s="254"/>
      <c r="N435" s="254"/>
      <c r="O435" s="254"/>
      <c r="P435" s="254"/>
      <c r="Q435" s="254"/>
      <c r="R435" s="254"/>
    </row>
    <row r="436" spans="1:13" s="202" customFormat="1" ht="24.75" customHeight="1">
      <c r="A436" s="241"/>
      <c r="B436" s="1348" t="s">
        <v>1403</v>
      </c>
      <c r="C436" s="1348"/>
      <c r="D436" s="535"/>
      <c r="E436" s="252"/>
      <c r="F436" s="200"/>
      <c r="G436" s="200"/>
      <c r="H436" s="200"/>
      <c r="I436" s="200"/>
      <c r="J436" s="200"/>
      <c r="K436" s="200"/>
      <c r="L436" s="200"/>
      <c r="M436" s="200"/>
    </row>
    <row r="437" spans="1:18" ht="55.5" customHeight="1" thickBot="1">
      <c r="A437" s="1">
        <v>1</v>
      </c>
      <c r="B437" s="219" t="s">
        <v>297</v>
      </c>
      <c r="C437" s="5">
        <v>825000</v>
      </c>
      <c r="D437" s="5"/>
      <c r="E437" s="650" t="s">
        <v>2453</v>
      </c>
      <c r="F437" s="7" t="s">
        <v>1402</v>
      </c>
      <c r="G437" s="7">
        <v>1983</v>
      </c>
      <c r="H437" s="102" t="s">
        <v>831</v>
      </c>
      <c r="I437" s="102" t="s">
        <v>832</v>
      </c>
      <c r="J437" s="102" t="s">
        <v>833</v>
      </c>
      <c r="K437" s="129">
        <v>2</v>
      </c>
      <c r="L437" s="7" t="s">
        <v>834</v>
      </c>
      <c r="M437" s="7" t="s">
        <v>299</v>
      </c>
      <c r="N437" s="16"/>
      <c r="O437" s="16"/>
      <c r="P437" s="16"/>
      <c r="Q437" s="16"/>
      <c r="R437" s="16"/>
    </row>
    <row r="438" spans="1:12" s="202" customFormat="1" ht="30" customHeight="1" thickBot="1">
      <c r="A438" s="1356" t="s">
        <v>1377</v>
      </c>
      <c r="B438" s="1357"/>
      <c r="C438" s="224">
        <f>SUM(C437)</f>
        <v>825000</v>
      </c>
      <c r="D438" s="618"/>
      <c r="E438" s="237"/>
      <c r="F438" s="200"/>
      <c r="G438" s="200"/>
      <c r="H438" s="200"/>
      <c r="I438" s="200"/>
      <c r="J438" s="200"/>
      <c r="K438" s="200"/>
      <c r="L438" s="200"/>
    </row>
    <row r="439" spans="1:13" s="202" customFormat="1" ht="30" customHeight="1">
      <c r="A439" s="241"/>
      <c r="B439" s="1348" t="s">
        <v>2165</v>
      </c>
      <c r="C439" s="1348"/>
      <c r="D439" s="535"/>
      <c r="E439" s="252"/>
      <c r="F439" s="200"/>
      <c r="G439" s="200"/>
      <c r="H439" s="200"/>
      <c r="I439" s="200"/>
      <c r="J439" s="200"/>
      <c r="K439" s="200"/>
      <c r="L439" s="200"/>
      <c r="M439" s="200"/>
    </row>
    <row r="440" spans="1:13" s="202" customFormat="1" ht="43.5" customHeight="1" thickBot="1">
      <c r="A440" s="1">
        <v>1</v>
      </c>
      <c r="B440" s="219" t="s">
        <v>2167</v>
      </c>
      <c r="C440" s="5">
        <v>1633000</v>
      </c>
      <c r="D440" s="5"/>
      <c r="E440" s="650"/>
      <c r="F440" s="7"/>
      <c r="G440" s="7">
        <v>2019</v>
      </c>
      <c r="H440" s="102"/>
      <c r="I440" s="102"/>
      <c r="J440" s="102"/>
      <c r="K440" s="129"/>
      <c r="L440" s="7"/>
      <c r="M440" s="7"/>
    </row>
    <row r="441" spans="1:12" s="202" customFormat="1" ht="30" customHeight="1" thickBot="1">
      <c r="A441" s="1356" t="s">
        <v>1377</v>
      </c>
      <c r="B441" s="1357"/>
      <c r="C441" s="224">
        <f>SUM(C440)</f>
        <v>1633000</v>
      </c>
      <c r="D441" s="618"/>
      <c r="E441" s="237"/>
      <c r="F441" s="200"/>
      <c r="G441" s="200"/>
      <c r="H441" s="200"/>
      <c r="I441" s="200"/>
      <c r="J441" s="200"/>
      <c r="K441" s="200"/>
      <c r="L441" s="200"/>
    </row>
    <row r="442" spans="1:18" s="202" customFormat="1" ht="24.75" customHeight="1">
      <c r="A442" s="241"/>
      <c r="B442" s="242" t="s">
        <v>273</v>
      </c>
      <c r="C442" s="200"/>
      <c r="D442" s="200"/>
      <c r="E442" s="255"/>
      <c r="F442" s="238"/>
      <c r="G442" s="238"/>
      <c r="H442" s="238"/>
      <c r="I442" s="238"/>
      <c r="J442" s="238"/>
      <c r="K442" s="238"/>
      <c r="L442" s="238"/>
      <c r="M442" s="238"/>
      <c r="N442" s="238"/>
      <c r="O442" s="238"/>
      <c r="P442" s="238"/>
      <c r="Q442" s="238"/>
      <c r="R442" s="238"/>
    </row>
    <row r="443" spans="1:18" ht="30">
      <c r="A443" s="141">
        <v>1</v>
      </c>
      <c r="B443" s="719" t="s">
        <v>2466</v>
      </c>
      <c r="C443" s="661">
        <v>332927.52</v>
      </c>
      <c r="D443" s="78"/>
      <c r="E443" s="7" t="s">
        <v>2503</v>
      </c>
      <c r="F443" s="658" t="s">
        <v>2498</v>
      </c>
      <c r="G443" s="658">
        <v>1991</v>
      </c>
      <c r="H443" s="659" t="s">
        <v>493</v>
      </c>
      <c r="I443" s="659" t="s">
        <v>235</v>
      </c>
      <c r="J443" s="659" t="s">
        <v>499</v>
      </c>
      <c r="K443" s="7"/>
      <c r="L443" s="7"/>
      <c r="M443" s="129" t="s">
        <v>299</v>
      </c>
      <c r="N443" s="16"/>
      <c r="O443" s="16"/>
      <c r="P443" s="16"/>
      <c r="Q443" s="16"/>
      <c r="R443" s="16"/>
    </row>
    <row r="444" spans="1:18" ht="15.75">
      <c r="A444" s="141">
        <v>2</v>
      </c>
      <c r="B444" s="660" t="s">
        <v>2467</v>
      </c>
      <c r="C444" s="661">
        <v>298732.86</v>
      </c>
      <c r="D444" s="5"/>
      <c r="E444" s="7" t="s">
        <v>2500</v>
      </c>
      <c r="F444" s="658" t="s">
        <v>2498</v>
      </c>
      <c r="G444" s="658">
        <v>1991</v>
      </c>
      <c r="H444" s="659" t="s">
        <v>493</v>
      </c>
      <c r="I444" s="659" t="s">
        <v>495</v>
      </c>
      <c r="J444" s="659" t="s">
        <v>496</v>
      </c>
      <c r="K444" s="7"/>
      <c r="L444" s="7"/>
      <c r="M444" s="7" t="s">
        <v>299</v>
      </c>
      <c r="N444" s="16"/>
      <c r="O444" s="16"/>
      <c r="P444" s="16"/>
      <c r="Q444" s="16"/>
      <c r="R444" s="16"/>
    </row>
    <row r="445" spans="1:18" ht="15.75">
      <c r="A445" s="141">
        <v>3</v>
      </c>
      <c r="B445" s="660" t="s">
        <v>274</v>
      </c>
      <c r="C445" s="661">
        <v>5102.3</v>
      </c>
      <c r="D445" s="5"/>
      <c r="E445" s="7" t="s">
        <v>2500</v>
      </c>
      <c r="F445" s="658" t="s">
        <v>2498</v>
      </c>
      <c r="G445" s="658">
        <v>1991</v>
      </c>
      <c r="H445" s="659" t="s">
        <v>493</v>
      </c>
      <c r="I445" s="659" t="s">
        <v>495</v>
      </c>
      <c r="J445" s="659" t="s">
        <v>496</v>
      </c>
      <c r="K445" s="7"/>
      <c r="L445" s="7"/>
      <c r="M445" s="129" t="s">
        <v>299</v>
      </c>
      <c r="N445" s="16"/>
      <c r="O445" s="16"/>
      <c r="P445" s="16"/>
      <c r="Q445" s="16"/>
      <c r="R445" s="16"/>
    </row>
    <row r="446" spans="1:18" ht="15.75">
      <c r="A446" s="141">
        <v>4</v>
      </c>
      <c r="B446" s="660" t="s">
        <v>275</v>
      </c>
      <c r="C446" s="661">
        <v>3573.38</v>
      </c>
      <c r="D446" s="5"/>
      <c r="E446" s="7" t="s">
        <v>2500</v>
      </c>
      <c r="F446" s="658" t="s">
        <v>2498</v>
      </c>
      <c r="G446" s="658">
        <v>1991</v>
      </c>
      <c r="H446" s="659" t="s">
        <v>493</v>
      </c>
      <c r="I446" s="659" t="s">
        <v>495</v>
      </c>
      <c r="J446" s="659" t="s">
        <v>496</v>
      </c>
      <c r="K446" s="7"/>
      <c r="L446" s="7"/>
      <c r="M446" s="129" t="s">
        <v>299</v>
      </c>
      <c r="N446" s="16"/>
      <c r="O446" s="16"/>
      <c r="P446" s="16"/>
      <c r="Q446" s="16"/>
      <c r="R446" s="16"/>
    </row>
    <row r="447" spans="1:18" ht="15.75">
      <c r="A447" s="141">
        <v>5</v>
      </c>
      <c r="B447" s="660" t="s">
        <v>2468</v>
      </c>
      <c r="C447" s="661">
        <v>459244.44</v>
      </c>
      <c r="D447" s="5"/>
      <c r="E447" s="7" t="s">
        <v>2500</v>
      </c>
      <c r="F447" s="658" t="s">
        <v>2498</v>
      </c>
      <c r="G447" s="658">
        <v>1991</v>
      </c>
      <c r="H447" s="659" t="s">
        <v>493</v>
      </c>
      <c r="I447" s="659" t="s">
        <v>495</v>
      </c>
      <c r="J447" s="659" t="s">
        <v>496</v>
      </c>
      <c r="K447" s="7"/>
      <c r="L447" s="7"/>
      <c r="M447" s="129" t="s">
        <v>299</v>
      </c>
      <c r="N447" s="16"/>
      <c r="O447" s="16"/>
      <c r="P447" s="16"/>
      <c r="Q447" s="16"/>
      <c r="R447" s="16"/>
    </row>
    <row r="448" spans="1:18" ht="15.75">
      <c r="A448" s="141">
        <v>6</v>
      </c>
      <c r="B448" s="660" t="s">
        <v>276</v>
      </c>
      <c r="C448" s="661">
        <v>2196.03</v>
      </c>
      <c r="D448" s="5"/>
      <c r="E448" s="7" t="s">
        <v>2500</v>
      </c>
      <c r="F448" s="658" t="s">
        <v>2498</v>
      </c>
      <c r="G448" s="658">
        <v>1991</v>
      </c>
      <c r="H448" s="659" t="s">
        <v>493</v>
      </c>
      <c r="I448" s="659" t="s">
        <v>495</v>
      </c>
      <c r="J448" s="659" t="s">
        <v>496</v>
      </c>
      <c r="K448" s="7"/>
      <c r="L448" s="7"/>
      <c r="M448" s="129" t="s">
        <v>299</v>
      </c>
      <c r="N448" s="16"/>
      <c r="O448" s="16"/>
      <c r="P448" s="16"/>
      <c r="Q448" s="16"/>
      <c r="R448" s="16"/>
    </row>
    <row r="449" spans="1:18" ht="30">
      <c r="A449" s="141">
        <v>7</v>
      </c>
      <c r="B449" s="660" t="s">
        <v>2469</v>
      </c>
      <c r="C449" s="661">
        <v>3075.63</v>
      </c>
      <c r="D449" s="5"/>
      <c r="E449" s="7" t="s">
        <v>2500</v>
      </c>
      <c r="F449" s="658" t="s">
        <v>2498</v>
      </c>
      <c r="G449" s="658">
        <v>1991</v>
      </c>
      <c r="H449" s="659" t="s">
        <v>493</v>
      </c>
      <c r="I449" s="659" t="s">
        <v>235</v>
      </c>
      <c r="J449" s="659" t="s">
        <v>499</v>
      </c>
      <c r="K449" s="7"/>
      <c r="L449" s="7"/>
      <c r="M449" s="129" t="s">
        <v>299</v>
      </c>
      <c r="N449" s="16"/>
      <c r="O449" s="16"/>
      <c r="P449" s="16"/>
      <c r="Q449" s="16"/>
      <c r="R449" s="16"/>
    </row>
    <row r="450" spans="1:18" ht="30">
      <c r="A450" s="141">
        <v>8</v>
      </c>
      <c r="B450" s="660" t="s">
        <v>2470</v>
      </c>
      <c r="C450" s="661">
        <v>260401.98</v>
      </c>
      <c r="D450" s="5"/>
      <c r="E450" s="7" t="s">
        <v>2500</v>
      </c>
      <c r="F450" s="658" t="s">
        <v>2498</v>
      </c>
      <c r="G450" s="658">
        <v>2011</v>
      </c>
      <c r="H450" s="659" t="s">
        <v>493</v>
      </c>
      <c r="I450" s="659" t="s">
        <v>2494</v>
      </c>
      <c r="J450" s="659" t="s">
        <v>499</v>
      </c>
      <c r="K450" s="7"/>
      <c r="L450" s="7"/>
      <c r="M450" s="129" t="s">
        <v>299</v>
      </c>
      <c r="N450" s="16"/>
      <c r="O450" s="16"/>
      <c r="P450" s="16"/>
      <c r="Q450" s="16"/>
      <c r="R450" s="16"/>
    </row>
    <row r="451" spans="1:18" ht="30">
      <c r="A451" s="141">
        <v>9</v>
      </c>
      <c r="B451" s="660" t="s">
        <v>2471</v>
      </c>
      <c r="C451" s="661">
        <v>155011.01</v>
      </c>
      <c r="D451" s="5"/>
      <c r="E451" s="7" t="s">
        <v>2500</v>
      </c>
      <c r="F451" s="658" t="s">
        <v>2498</v>
      </c>
      <c r="G451" s="658">
        <v>2011</v>
      </c>
      <c r="H451" s="659" t="s">
        <v>493</v>
      </c>
      <c r="I451" s="659" t="s">
        <v>2494</v>
      </c>
      <c r="J451" s="659" t="s">
        <v>499</v>
      </c>
      <c r="K451" s="7"/>
      <c r="L451" s="7"/>
      <c r="M451" s="129" t="s">
        <v>299</v>
      </c>
      <c r="N451" s="16"/>
      <c r="O451" s="16"/>
      <c r="P451" s="16"/>
      <c r="Q451" s="16"/>
      <c r="R451" s="16"/>
    </row>
    <row r="452" spans="1:18" ht="15.75">
      <c r="A452" s="141">
        <v>10</v>
      </c>
      <c r="B452" s="660" t="s">
        <v>2472</v>
      </c>
      <c r="C452" s="661">
        <v>19481.93</v>
      </c>
      <c r="D452" s="5"/>
      <c r="E452" s="7" t="s">
        <v>2500</v>
      </c>
      <c r="F452" s="658" t="s">
        <v>2498</v>
      </c>
      <c r="G452" s="658">
        <v>2014</v>
      </c>
      <c r="H452" s="659" t="s">
        <v>301</v>
      </c>
      <c r="I452" s="659" t="s">
        <v>2494</v>
      </c>
      <c r="J452" s="659" t="s">
        <v>499</v>
      </c>
      <c r="K452" s="7"/>
      <c r="L452" s="7"/>
      <c r="M452" s="129" t="s">
        <v>299</v>
      </c>
      <c r="N452" s="16"/>
      <c r="O452" s="16"/>
      <c r="P452" s="16"/>
      <c r="Q452" s="16"/>
      <c r="R452" s="16"/>
    </row>
    <row r="453" spans="1:18" ht="15.75">
      <c r="A453" s="141">
        <v>11</v>
      </c>
      <c r="B453" s="660" t="s">
        <v>275</v>
      </c>
      <c r="C453" s="661">
        <v>18962.81</v>
      </c>
      <c r="D453" s="5"/>
      <c r="E453" s="7" t="s">
        <v>2500</v>
      </c>
      <c r="F453" s="658" t="s">
        <v>277</v>
      </c>
      <c r="G453" s="658">
        <v>1991</v>
      </c>
      <c r="H453" s="659" t="s">
        <v>493</v>
      </c>
      <c r="I453" s="659" t="s">
        <v>495</v>
      </c>
      <c r="J453" s="659" t="s">
        <v>496</v>
      </c>
      <c r="K453" s="7"/>
      <c r="L453" s="7"/>
      <c r="M453" s="129" t="s">
        <v>299</v>
      </c>
      <c r="N453" s="16"/>
      <c r="O453" s="16"/>
      <c r="P453" s="16"/>
      <c r="Q453" s="16"/>
      <c r="R453" s="16"/>
    </row>
    <row r="454" spans="1:18" ht="30">
      <c r="A454" s="141">
        <v>12</v>
      </c>
      <c r="B454" s="660" t="s">
        <v>2473</v>
      </c>
      <c r="C454" s="661">
        <v>4552.67</v>
      </c>
      <c r="D454" s="5"/>
      <c r="E454" s="7" t="s">
        <v>2500</v>
      </c>
      <c r="F454" s="662" t="s">
        <v>277</v>
      </c>
      <c r="G454" s="658">
        <v>1991</v>
      </c>
      <c r="H454" s="659" t="s">
        <v>493</v>
      </c>
      <c r="I454" s="659" t="s">
        <v>495</v>
      </c>
      <c r="J454" s="659" t="s">
        <v>496</v>
      </c>
      <c r="K454" s="7"/>
      <c r="L454" s="7"/>
      <c r="M454" s="129" t="s">
        <v>299</v>
      </c>
      <c r="N454" s="16"/>
      <c r="O454" s="16"/>
      <c r="P454" s="16"/>
      <c r="Q454" s="16"/>
      <c r="R454" s="16"/>
    </row>
    <row r="455" spans="1:18" ht="15.75">
      <c r="A455" s="141">
        <v>13</v>
      </c>
      <c r="B455" s="660" t="s">
        <v>2474</v>
      </c>
      <c r="C455" s="661">
        <v>40629.76</v>
      </c>
      <c r="D455" s="5"/>
      <c r="E455" s="7" t="s">
        <v>2500</v>
      </c>
      <c r="F455" s="662" t="s">
        <v>277</v>
      </c>
      <c r="G455" s="658">
        <v>1991</v>
      </c>
      <c r="H455" s="659" t="s">
        <v>493</v>
      </c>
      <c r="I455" s="659" t="s">
        <v>495</v>
      </c>
      <c r="J455" s="659" t="s">
        <v>496</v>
      </c>
      <c r="K455" s="7"/>
      <c r="L455" s="7"/>
      <c r="M455" s="129" t="s">
        <v>299</v>
      </c>
      <c r="N455" s="16"/>
      <c r="O455" s="16"/>
      <c r="P455" s="16"/>
      <c r="Q455" s="16"/>
      <c r="R455" s="16"/>
    </row>
    <row r="456" spans="1:18" ht="15.75">
      <c r="A456" s="141">
        <v>14</v>
      </c>
      <c r="B456" s="660" t="s">
        <v>2475</v>
      </c>
      <c r="C456" s="661">
        <v>20172</v>
      </c>
      <c r="D456" s="5"/>
      <c r="E456" s="7" t="s">
        <v>2501</v>
      </c>
      <c r="F456" s="662" t="s">
        <v>277</v>
      </c>
      <c r="G456" s="658">
        <v>1991</v>
      </c>
      <c r="H456" s="659" t="s">
        <v>493</v>
      </c>
      <c r="I456" s="659" t="s">
        <v>495</v>
      </c>
      <c r="J456" s="659" t="s">
        <v>496</v>
      </c>
      <c r="K456" s="7"/>
      <c r="L456" s="7"/>
      <c r="M456" s="129" t="s">
        <v>299</v>
      </c>
      <c r="N456" s="16"/>
      <c r="O456" s="16"/>
      <c r="P456" s="16"/>
      <c r="Q456" s="16"/>
      <c r="R456" s="16"/>
    </row>
    <row r="457" spans="1:18" ht="30">
      <c r="A457" s="141">
        <v>15</v>
      </c>
      <c r="B457" s="660" t="s">
        <v>2476</v>
      </c>
      <c r="C457" s="661">
        <v>174523.32</v>
      </c>
      <c r="D457" s="5"/>
      <c r="E457" s="7" t="s">
        <v>2502</v>
      </c>
      <c r="F457" s="662" t="s">
        <v>277</v>
      </c>
      <c r="G457" s="658">
        <v>1991</v>
      </c>
      <c r="H457" s="659" t="s">
        <v>493</v>
      </c>
      <c r="I457" s="659" t="s">
        <v>495</v>
      </c>
      <c r="J457" s="659" t="s">
        <v>496</v>
      </c>
      <c r="K457" s="7"/>
      <c r="L457" s="7"/>
      <c r="M457" s="129" t="s">
        <v>299</v>
      </c>
      <c r="N457" s="16"/>
      <c r="O457" s="16"/>
      <c r="P457" s="16"/>
      <c r="Q457" s="16"/>
      <c r="R457" s="16"/>
    </row>
    <row r="458" spans="1:18" ht="30">
      <c r="A458" s="141">
        <v>16</v>
      </c>
      <c r="B458" s="660" t="s">
        <v>2477</v>
      </c>
      <c r="C458" s="661">
        <v>179463.51</v>
      </c>
      <c r="D458" s="5"/>
      <c r="E458" s="7" t="s">
        <v>2500</v>
      </c>
      <c r="F458" s="662" t="s">
        <v>277</v>
      </c>
      <c r="G458" s="658">
        <v>1991</v>
      </c>
      <c r="H458" s="659" t="s">
        <v>493</v>
      </c>
      <c r="I458" s="659" t="s">
        <v>495</v>
      </c>
      <c r="J458" s="659" t="s">
        <v>496</v>
      </c>
      <c r="K458" s="7"/>
      <c r="L458" s="7"/>
      <c r="M458" s="129" t="s">
        <v>299</v>
      </c>
      <c r="N458" s="16"/>
      <c r="O458" s="16"/>
      <c r="P458" s="16"/>
      <c r="Q458" s="16"/>
      <c r="R458" s="16"/>
    </row>
    <row r="459" spans="1:18" ht="15.75">
      <c r="A459" s="141">
        <v>17</v>
      </c>
      <c r="B459" s="660" t="s">
        <v>278</v>
      </c>
      <c r="C459" s="661">
        <v>495209.47</v>
      </c>
      <c r="D459" s="5"/>
      <c r="E459" s="7" t="s">
        <v>2500</v>
      </c>
      <c r="F459" s="662" t="s">
        <v>277</v>
      </c>
      <c r="G459" s="658">
        <v>1991</v>
      </c>
      <c r="H459" s="659" t="s">
        <v>493</v>
      </c>
      <c r="I459" s="659" t="s">
        <v>495</v>
      </c>
      <c r="J459" s="659" t="s">
        <v>496</v>
      </c>
      <c r="K459" s="7"/>
      <c r="L459" s="7"/>
      <c r="M459" s="129" t="s">
        <v>299</v>
      </c>
      <c r="N459" s="16"/>
      <c r="O459" s="16"/>
      <c r="P459" s="16"/>
      <c r="Q459" s="16"/>
      <c r="R459" s="16"/>
    </row>
    <row r="460" spans="1:18" ht="15.75">
      <c r="A460" s="141">
        <v>18</v>
      </c>
      <c r="B460" s="660" t="s">
        <v>2478</v>
      </c>
      <c r="C460" s="661">
        <v>264942.52</v>
      </c>
      <c r="D460" s="5"/>
      <c r="E460" s="7" t="s">
        <v>2500</v>
      </c>
      <c r="F460" s="662" t="s">
        <v>277</v>
      </c>
      <c r="G460" s="658">
        <v>1991</v>
      </c>
      <c r="H460" s="659" t="s">
        <v>493</v>
      </c>
      <c r="I460" s="659" t="s">
        <v>495</v>
      </c>
      <c r="J460" s="659" t="s">
        <v>496</v>
      </c>
      <c r="K460" s="7"/>
      <c r="L460" s="7"/>
      <c r="M460" s="129" t="s">
        <v>299</v>
      </c>
      <c r="N460" s="16"/>
      <c r="O460" s="16"/>
      <c r="P460" s="16"/>
      <c r="Q460" s="16"/>
      <c r="R460" s="16"/>
    </row>
    <row r="461" spans="1:18" ht="15.75">
      <c r="A461" s="141">
        <v>19</v>
      </c>
      <c r="B461" s="660" t="s">
        <v>2479</v>
      </c>
      <c r="C461" s="661">
        <v>191500.33</v>
      </c>
      <c r="D461" s="536"/>
      <c r="E461" s="7" t="s">
        <v>2500</v>
      </c>
      <c r="F461" s="662" t="s">
        <v>277</v>
      </c>
      <c r="G461" s="658">
        <v>2005</v>
      </c>
      <c r="H461" s="659" t="s">
        <v>2495</v>
      </c>
      <c r="I461" s="659" t="s">
        <v>301</v>
      </c>
      <c r="J461" s="659" t="s">
        <v>301</v>
      </c>
      <c r="K461" s="7"/>
      <c r="L461" s="7"/>
      <c r="M461" s="129" t="s">
        <v>299</v>
      </c>
      <c r="N461" s="16"/>
      <c r="O461" s="16"/>
      <c r="P461" s="16"/>
      <c r="Q461" s="16"/>
      <c r="R461" s="16"/>
    </row>
    <row r="462" spans="1:18" ht="15.75">
      <c r="A462" s="141">
        <v>20</v>
      </c>
      <c r="B462" s="660" t="s">
        <v>2480</v>
      </c>
      <c r="C462" s="661">
        <v>2082421.16</v>
      </c>
      <c r="D462" s="5"/>
      <c r="E462" s="7" t="s">
        <v>2500</v>
      </c>
      <c r="F462" s="662" t="s">
        <v>277</v>
      </c>
      <c r="G462" s="658">
        <v>2007</v>
      </c>
      <c r="H462" s="659" t="s">
        <v>2496</v>
      </c>
      <c r="I462" s="659" t="s">
        <v>2494</v>
      </c>
      <c r="J462" s="659" t="s">
        <v>497</v>
      </c>
      <c r="K462" s="7"/>
      <c r="L462" s="7"/>
      <c r="M462" s="129" t="s">
        <v>299</v>
      </c>
      <c r="N462" s="16"/>
      <c r="O462" s="16"/>
      <c r="P462" s="16"/>
      <c r="Q462" s="16"/>
      <c r="R462" s="16"/>
    </row>
    <row r="463" spans="1:18" ht="15.75">
      <c r="A463" s="141">
        <v>21</v>
      </c>
      <c r="B463" s="660" t="s">
        <v>2481</v>
      </c>
      <c r="C463" s="661">
        <v>3350281.31</v>
      </c>
      <c r="D463" s="5"/>
      <c r="E463" s="7" t="s">
        <v>2500</v>
      </c>
      <c r="F463" s="662" t="s">
        <v>277</v>
      </c>
      <c r="G463" s="658">
        <v>2017</v>
      </c>
      <c r="H463" s="659" t="s">
        <v>2496</v>
      </c>
      <c r="I463" s="659" t="s">
        <v>2494</v>
      </c>
      <c r="J463" s="659" t="s">
        <v>497</v>
      </c>
      <c r="K463" s="7"/>
      <c r="L463" s="7"/>
      <c r="M463" s="129" t="s">
        <v>299</v>
      </c>
      <c r="N463" s="16"/>
      <c r="O463" s="16"/>
      <c r="P463" s="16"/>
      <c r="Q463" s="16"/>
      <c r="R463" s="16"/>
    </row>
    <row r="464" spans="1:18" ht="15.75">
      <c r="A464" s="141">
        <v>22</v>
      </c>
      <c r="B464" s="660" t="s">
        <v>2482</v>
      </c>
      <c r="C464" s="661">
        <v>88387.04</v>
      </c>
      <c r="D464" s="5"/>
      <c r="E464" s="7" t="s">
        <v>2500</v>
      </c>
      <c r="F464" s="662" t="s">
        <v>277</v>
      </c>
      <c r="G464" s="658">
        <v>2010</v>
      </c>
      <c r="H464" s="659" t="s">
        <v>837</v>
      </c>
      <c r="I464" s="659" t="s">
        <v>837</v>
      </c>
      <c r="J464" s="659"/>
      <c r="K464" s="7"/>
      <c r="L464" s="7"/>
      <c r="M464" s="129" t="s">
        <v>299</v>
      </c>
      <c r="N464" s="16"/>
      <c r="O464" s="16"/>
      <c r="P464" s="16"/>
      <c r="Q464" s="16"/>
      <c r="R464" s="16"/>
    </row>
    <row r="465" spans="1:18" ht="30">
      <c r="A465" s="141">
        <v>23</v>
      </c>
      <c r="B465" s="660" t="s">
        <v>2483</v>
      </c>
      <c r="C465" s="661">
        <v>166829.93</v>
      </c>
      <c r="D465" s="5"/>
      <c r="E465" s="7" t="s">
        <v>2500</v>
      </c>
      <c r="F465" s="662" t="s">
        <v>277</v>
      </c>
      <c r="G465" s="658">
        <v>2015</v>
      </c>
      <c r="H465" s="659" t="s">
        <v>837</v>
      </c>
      <c r="I465" s="659" t="s">
        <v>837</v>
      </c>
      <c r="J465" s="659"/>
      <c r="K465" s="7"/>
      <c r="L465" s="7"/>
      <c r="M465" s="129" t="s">
        <v>299</v>
      </c>
      <c r="N465" s="16"/>
      <c r="O465" s="16"/>
      <c r="P465" s="16"/>
      <c r="Q465" s="16"/>
      <c r="R465" s="16"/>
    </row>
    <row r="466" spans="1:18" ht="15.75">
      <c r="A466" s="141">
        <v>24</v>
      </c>
      <c r="B466" s="660" t="s">
        <v>2484</v>
      </c>
      <c r="C466" s="661">
        <v>641915.62</v>
      </c>
      <c r="D466" s="5"/>
      <c r="E466" s="7" t="s">
        <v>2501</v>
      </c>
      <c r="F466" s="662" t="s">
        <v>2499</v>
      </c>
      <c r="G466" s="658">
        <v>1903</v>
      </c>
      <c r="H466" s="659" t="s">
        <v>216</v>
      </c>
      <c r="I466" s="659" t="s">
        <v>235</v>
      </c>
      <c r="J466" s="659" t="s">
        <v>499</v>
      </c>
      <c r="K466" s="7"/>
      <c r="L466" s="7"/>
      <c r="M466" s="129" t="s">
        <v>299</v>
      </c>
      <c r="N466" s="16"/>
      <c r="O466" s="16"/>
      <c r="P466" s="16"/>
      <c r="Q466" s="16"/>
      <c r="R466" s="16"/>
    </row>
    <row r="467" spans="1:18" ht="15.75">
      <c r="A467" s="141">
        <v>25</v>
      </c>
      <c r="B467" s="660" t="s">
        <v>2485</v>
      </c>
      <c r="C467" s="661">
        <v>55572.91</v>
      </c>
      <c r="D467" s="5"/>
      <c r="E467" s="7" t="s">
        <v>2500</v>
      </c>
      <c r="F467" s="662" t="s">
        <v>2499</v>
      </c>
      <c r="G467" s="658">
        <v>1903</v>
      </c>
      <c r="H467" s="659" t="s">
        <v>216</v>
      </c>
      <c r="I467" s="659" t="s">
        <v>235</v>
      </c>
      <c r="J467" s="659" t="s">
        <v>234</v>
      </c>
      <c r="K467" s="129"/>
      <c r="L467" s="7"/>
      <c r="M467" s="129" t="s">
        <v>299</v>
      </c>
      <c r="N467" s="16"/>
      <c r="O467" s="16"/>
      <c r="P467" s="16"/>
      <c r="R467" s="16"/>
    </row>
    <row r="468" spans="1:18" ht="15.75">
      <c r="A468" s="141">
        <v>26</v>
      </c>
      <c r="B468" s="660" t="s">
        <v>2486</v>
      </c>
      <c r="C468" s="661">
        <v>2668.66</v>
      </c>
      <c r="D468" s="5"/>
      <c r="E468" s="7" t="s">
        <v>2500</v>
      </c>
      <c r="F468" s="662" t="s">
        <v>2499</v>
      </c>
      <c r="G468" s="658">
        <v>1903</v>
      </c>
      <c r="H468" s="659" t="s">
        <v>216</v>
      </c>
      <c r="I468" s="659" t="s">
        <v>235</v>
      </c>
      <c r="J468" s="659" t="s">
        <v>496</v>
      </c>
      <c r="K468" s="7"/>
      <c r="L468" s="7"/>
      <c r="M468" s="129" t="s">
        <v>299</v>
      </c>
      <c r="N468" s="16"/>
      <c r="O468" s="16"/>
      <c r="P468" s="16"/>
      <c r="Q468" s="16"/>
      <c r="R468" s="16"/>
    </row>
    <row r="469" spans="1:18" ht="15.75">
      <c r="A469" s="141">
        <v>27</v>
      </c>
      <c r="B469" s="663" t="s">
        <v>195</v>
      </c>
      <c r="C469" s="664">
        <v>5948.9</v>
      </c>
      <c r="D469" s="637"/>
      <c r="E469" s="7" t="s">
        <v>2500</v>
      </c>
      <c r="F469" s="662" t="s">
        <v>464</v>
      </c>
      <c r="G469" s="658"/>
      <c r="H469" s="659" t="s">
        <v>2497</v>
      </c>
      <c r="I469" s="659"/>
      <c r="J469" s="659" t="s">
        <v>499</v>
      </c>
      <c r="K469" s="104"/>
      <c r="L469" s="104"/>
      <c r="M469" s="657" t="s">
        <v>299</v>
      </c>
      <c r="N469" s="16"/>
      <c r="O469" s="16"/>
      <c r="P469" s="16"/>
      <c r="Q469" s="16"/>
      <c r="R469" s="16"/>
    </row>
    <row r="470" spans="1:18" ht="15.75">
      <c r="A470" s="670">
        <v>28</v>
      </c>
      <c r="B470" s="665" t="s">
        <v>2487</v>
      </c>
      <c r="C470" s="666">
        <v>73270.64</v>
      </c>
      <c r="D470" s="5"/>
      <c r="E470" s="7" t="s">
        <v>2500</v>
      </c>
      <c r="F470" s="662" t="s">
        <v>2499</v>
      </c>
      <c r="G470" s="658">
        <v>2003</v>
      </c>
      <c r="H470" s="659" t="s">
        <v>2497</v>
      </c>
      <c r="I470" s="659"/>
      <c r="J470" s="659" t="s">
        <v>499</v>
      </c>
      <c r="K470" s="7"/>
      <c r="L470" s="7"/>
      <c r="M470" s="7" t="s">
        <v>299</v>
      </c>
      <c r="N470" s="16"/>
      <c r="O470" s="16"/>
      <c r="P470" s="16"/>
      <c r="Q470" s="16"/>
      <c r="R470" s="16"/>
    </row>
    <row r="471" spans="1:18" ht="15.75">
      <c r="A471" s="670">
        <v>29</v>
      </c>
      <c r="B471" s="665" t="s">
        <v>2488</v>
      </c>
      <c r="C471" s="666">
        <v>122318</v>
      </c>
      <c r="D471" s="5"/>
      <c r="E471" s="7" t="s">
        <v>2500</v>
      </c>
      <c r="F471" s="662" t="s">
        <v>2499</v>
      </c>
      <c r="G471" s="658">
        <v>2003</v>
      </c>
      <c r="H471" s="659" t="s">
        <v>2497</v>
      </c>
      <c r="I471" s="659"/>
      <c r="J471" s="659" t="s">
        <v>499</v>
      </c>
      <c r="K471" s="7"/>
      <c r="L471" s="7"/>
      <c r="M471" s="7" t="s">
        <v>299</v>
      </c>
      <c r="N471" s="16"/>
      <c r="O471" s="16"/>
      <c r="P471" s="16"/>
      <c r="Q471" s="16"/>
      <c r="R471" s="16"/>
    </row>
    <row r="472" spans="1:18" ht="15.75">
      <c r="A472" s="670">
        <v>30</v>
      </c>
      <c r="B472" s="665" t="s">
        <v>196</v>
      </c>
      <c r="C472" s="666">
        <v>1079257.25</v>
      </c>
      <c r="D472" s="5"/>
      <c r="E472" s="7" t="s">
        <v>2501</v>
      </c>
      <c r="F472" s="662" t="s">
        <v>2499</v>
      </c>
      <c r="G472" s="658">
        <v>2000</v>
      </c>
      <c r="H472" s="659" t="s">
        <v>2497</v>
      </c>
      <c r="I472" s="659"/>
      <c r="J472" s="659" t="s">
        <v>499</v>
      </c>
      <c r="K472" s="7"/>
      <c r="L472" s="7"/>
      <c r="M472" s="7" t="s">
        <v>299</v>
      </c>
      <c r="N472" s="16"/>
      <c r="O472" s="16"/>
      <c r="P472" s="16"/>
      <c r="Q472" s="16"/>
      <c r="R472" s="16"/>
    </row>
    <row r="473" spans="1:18" ht="15.75">
      <c r="A473" s="670">
        <v>31</v>
      </c>
      <c r="B473" s="665" t="s">
        <v>197</v>
      </c>
      <c r="C473" s="666">
        <v>1132060</v>
      </c>
      <c r="D473" s="5"/>
      <c r="E473" s="7" t="s">
        <v>2500</v>
      </c>
      <c r="F473" s="662" t="s">
        <v>2499</v>
      </c>
      <c r="G473" s="658">
        <v>2000</v>
      </c>
      <c r="H473" s="659" t="s">
        <v>495</v>
      </c>
      <c r="I473" s="659"/>
      <c r="J473" s="659" t="s">
        <v>496</v>
      </c>
      <c r="K473" s="7"/>
      <c r="L473" s="7"/>
      <c r="M473" s="7" t="s">
        <v>299</v>
      </c>
      <c r="N473" s="16"/>
      <c r="O473" s="16"/>
      <c r="P473" s="16"/>
      <c r="Q473" s="16"/>
      <c r="R473" s="16"/>
    </row>
    <row r="474" spans="1:18" ht="15.75">
      <c r="A474" s="670">
        <v>32</v>
      </c>
      <c r="B474" s="667" t="s">
        <v>198</v>
      </c>
      <c r="C474" s="668">
        <v>214970</v>
      </c>
      <c r="D474" s="637"/>
      <c r="E474" s="7" t="s">
        <v>2500</v>
      </c>
      <c r="F474" s="662" t="s">
        <v>2499</v>
      </c>
      <c r="G474" s="658">
        <v>2000</v>
      </c>
      <c r="H474" s="659" t="s">
        <v>495</v>
      </c>
      <c r="I474" s="659"/>
      <c r="J474" s="659"/>
      <c r="K474" s="104"/>
      <c r="L474" s="104"/>
      <c r="M474" s="104" t="s">
        <v>299</v>
      </c>
      <c r="N474" s="16"/>
      <c r="O474" s="16"/>
      <c r="P474" s="16"/>
      <c r="Q474" s="16"/>
      <c r="R474" s="16"/>
    </row>
    <row r="475" spans="1:18" ht="15.75">
      <c r="A475" s="670">
        <v>33</v>
      </c>
      <c r="B475" s="660" t="s">
        <v>2489</v>
      </c>
      <c r="C475" s="661">
        <v>106838.77</v>
      </c>
      <c r="D475" s="5"/>
      <c r="E475" s="7"/>
      <c r="F475" s="7" t="s">
        <v>2493</v>
      </c>
      <c r="G475" s="7">
        <v>1905</v>
      </c>
      <c r="H475" s="7"/>
      <c r="I475" s="7"/>
      <c r="J475" s="7"/>
      <c r="K475" s="7"/>
      <c r="L475" s="7"/>
      <c r="M475" s="7"/>
      <c r="N475" s="16"/>
      <c r="O475" s="16"/>
      <c r="P475" s="16"/>
      <c r="Q475" s="16"/>
      <c r="R475" s="16"/>
    </row>
    <row r="476" spans="1:18" ht="30.75" thickBot="1">
      <c r="A476" s="671">
        <v>34</v>
      </c>
      <c r="B476" s="669" t="s">
        <v>2490</v>
      </c>
      <c r="C476" s="664">
        <v>292471.73</v>
      </c>
      <c r="D476" s="5"/>
      <c r="E476" s="7"/>
      <c r="F476" s="7" t="s">
        <v>2492</v>
      </c>
      <c r="G476" s="7">
        <v>1991</v>
      </c>
      <c r="H476" s="102" t="s">
        <v>500</v>
      </c>
      <c r="I476" s="102" t="s">
        <v>494</v>
      </c>
      <c r="J476" s="102" t="s">
        <v>2491</v>
      </c>
      <c r="K476" s="7"/>
      <c r="L476" s="7"/>
      <c r="M476" s="7"/>
      <c r="N476" s="16"/>
      <c r="O476" s="16"/>
      <c r="P476" s="16"/>
      <c r="Q476" s="16"/>
      <c r="R476" s="16"/>
    </row>
    <row r="477" spans="1:12" s="202" customFormat="1" ht="28.5" customHeight="1" thickBot="1">
      <c r="A477" s="1356" t="s">
        <v>1382</v>
      </c>
      <c r="B477" s="1357"/>
      <c r="C477" s="224">
        <f>SUM(C443:C476)</f>
        <v>12344915.389999999</v>
      </c>
      <c r="D477" s="618"/>
      <c r="E477" s="117"/>
      <c r="F477" s="1355"/>
      <c r="G477" s="200"/>
      <c r="H477" s="200"/>
      <c r="I477" s="200"/>
      <c r="J477" s="200"/>
      <c r="K477" s="200"/>
      <c r="L477" s="200"/>
    </row>
    <row r="478" spans="1:12" ht="16.5" thickBot="1">
      <c r="A478" s="144"/>
      <c r="B478" s="46"/>
      <c r="C478" s="116"/>
      <c r="D478" s="116"/>
      <c r="E478" s="46"/>
      <c r="F478" s="1355"/>
      <c r="G478" s="46"/>
      <c r="H478" s="46"/>
      <c r="I478" s="46"/>
      <c r="J478" s="46"/>
      <c r="K478" s="46"/>
      <c r="L478" s="46"/>
    </row>
    <row r="479" spans="2:10" ht="39" customHeight="1" thickBot="1">
      <c r="B479" s="244" t="s">
        <v>296</v>
      </c>
      <c r="C479" s="1339">
        <f>SUM(C14)+C49+C72+C204+C243+C249+C257+C281+C377+C389+C395+C398+C402+D405+C408+C412+C422+D425+C428+D431+C435+C438+C477+C441</f>
        <v>174803175.81</v>
      </c>
      <c r="D479" s="1340"/>
      <c r="E479" s="17"/>
      <c r="F479" s="431"/>
      <c r="G479" s="432"/>
      <c r="H479" s="433"/>
      <c r="I479" s="433"/>
      <c r="J479" s="433"/>
    </row>
    <row r="480" spans="6:7" ht="15.75">
      <c r="F480" s="99"/>
      <c r="G480" s="49"/>
    </row>
    <row r="481" spans="6:7" ht="15.75">
      <c r="F481" s="99"/>
      <c r="G481" s="49"/>
    </row>
    <row r="482" spans="6:7" ht="15.75">
      <c r="F482" s="99"/>
      <c r="G482" s="49"/>
    </row>
    <row r="483" spans="3:4" ht="15.75">
      <c r="C483" s="3"/>
      <c r="D483" s="3"/>
    </row>
  </sheetData>
  <sheetProtection password="F539" sheet="1" objects="1" scenarios="1" selectLockedCells="1" selectUnlockedCells="1"/>
  <mergeCells count="52">
    <mergeCell ref="A281:B281"/>
    <mergeCell ref="A402:B402"/>
    <mergeCell ref="C479:D479"/>
    <mergeCell ref="B73:E73"/>
    <mergeCell ref="A2:A3"/>
    <mergeCell ref="B2:B3"/>
    <mergeCell ref="C2:C3"/>
    <mergeCell ref="A257:B257"/>
    <mergeCell ref="A243:B243"/>
    <mergeCell ref="A49:B49"/>
    <mergeCell ref="A72:B72"/>
    <mergeCell ref="A412:B412"/>
    <mergeCell ref="B439:C439"/>
    <mergeCell ref="H411:J411"/>
    <mergeCell ref="B413:E413"/>
    <mergeCell ref="B436:C436"/>
    <mergeCell ref="A438:B438"/>
    <mergeCell ref="A477:B477"/>
    <mergeCell ref="B423:C423"/>
    <mergeCell ref="A425:B425"/>
    <mergeCell ref="B426:C426"/>
    <mergeCell ref="B429:C429"/>
    <mergeCell ref="C14:D14"/>
    <mergeCell ref="B403:E403"/>
    <mergeCell ref="A405:B405"/>
    <mergeCell ref="A398:B398"/>
    <mergeCell ref="A204:B204"/>
    <mergeCell ref="B396:E396"/>
    <mergeCell ref="A377:B377"/>
    <mergeCell ref="A395:B395"/>
    <mergeCell ref="A389:B389"/>
    <mergeCell ref="B399:E399"/>
    <mergeCell ref="G2:G3"/>
    <mergeCell ref="F477:F478"/>
    <mergeCell ref="A435:B435"/>
    <mergeCell ref="A431:B431"/>
    <mergeCell ref="A408:B408"/>
    <mergeCell ref="B409:E409"/>
    <mergeCell ref="A428:B428"/>
    <mergeCell ref="B432:C432"/>
    <mergeCell ref="A422:B422"/>
    <mergeCell ref="D2:D3"/>
    <mergeCell ref="A441:B441"/>
    <mergeCell ref="K2:K3"/>
    <mergeCell ref="L2:L3"/>
    <mergeCell ref="M2:M3"/>
    <mergeCell ref="B258:E258"/>
    <mergeCell ref="E2:E3"/>
    <mergeCell ref="F2:F3"/>
    <mergeCell ref="A249:B249"/>
    <mergeCell ref="A13:B13"/>
    <mergeCell ref="H2:J2"/>
  </mergeCells>
  <printOptions/>
  <pageMargins left="0.5118110236220472" right="0.5118110236220472" top="0.5118110236220472" bottom="0.31496062992125984" header="0.15748031496062992" footer="0.1968503937007874"/>
  <pageSetup fitToHeight="19" fitToWidth="1" horizontalDpi="600" verticalDpi="600" orientation="landscape" paperSize="9" scale="49" r:id="rId4"/>
  <headerFooter alignWithMargins="0">
    <oddHeader>&amp;LZałącznik nr 8
Wykaz  budynków i budowli</oddHeader>
    <oddFooter>&amp;CStrona &amp;P z &amp;N</oddFooter>
  </headerFooter>
  <rowBreaks count="2" manualBreakCount="2">
    <brk id="389" min="2" max="12" man="1"/>
    <brk id="428" min="2" max="12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view="pageBreakPreview" zoomScale="70" zoomScaleSheetLayoutView="70" zoomScalePageLayoutView="70" workbookViewId="0" topLeftCell="A1">
      <selection activeCell="M5" sqref="M5:M19"/>
    </sheetView>
  </sheetViews>
  <sheetFormatPr defaultColWidth="9.140625" defaultRowHeight="15"/>
  <cols>
    <col min="1" max="1" width="23.28125" style="100" customWidth="1"/>
    <col min="2" max="2" width="21.28125" style="100" customWidth="1"/>
    <col min="3" max="3" width="14.57421875" style="100" customWidth="1"/>
    <col min="4" max="4" width="21.00390625" style="100" customWidth="1"/>
    <col min="5" max="5" width="21.140625" style="100" customWidth="1"/>
    <col min="6" max="6" width="11.140625" style="100" customWidth="1"/>
    <col min="7" max="7" width="11.28125" style="101" bestFit="1" customWidth="1"/>
    <col min="8" max="8" width="15.00390625" style="101" customWidth="1"/>
    <col min="9" max="10" width="9.140625" style="101" customWidth="1"/>
    <col min="11" max="11" width="11.28125" style="101" bestFit="1" customWidth="1"/>
    <col min="12" max="12" width="12.28125" style="100" bestFit="1" customWidth="1"/>
    <col min="13" max="13" width="39.421875" style="100" customWidth="1"/>
    <col min="14" max="16384" width="9.140625" style="100" customWidth="1"/>
  </cols>
  <sheetData>
    <row r="1" spans="1:13" ht="21" customHeight="1">
      <c r="A1" s="1236" t="s">
        <v>184</v>
      </c>
      <c r="B1" s="501"/>
      <c r="C1" s="501"/>
      <c r="D1" s="501"/>
      <c r="E1" s="501"/>
      <c r="F1" s="501"/>
      <c r="G1" s="502"/>
      <c r="H1" s="502"/>
      <c r="I1" s="502"/>
      <c r="J1" s="502"/>
      <c r="K1" s="502"/>
      <c r="L1" s="501"/>
      <c r="M1" s="501"/>
    </row>
    <row r="2" spans="1:13" ht="27" customHeight="1">
      <c r="A2" s="1237" t="s">
        <v>873</v>
      </c>
      <c r="B2" s="1551" t="s">
        <v>874</v>
      </c>
      <c r="C2" s="1552"/>
      <c r="D2" s="1552"/>
      <c r="E2" s="1552"/>
      <c r="F2" s="1552"/>
      <c r="G2" s="1553"/>
      <c r="H2" s="1551" t="s">
        <v>875</v>
      </c>
      <c r="I2" s="1552"/>
      <c r="J2" s="1552"/>
      <c r="K2" s="1553"/>
      <c r="L2" s="1176"/>
      <c r="M2" s="1177"/>
    </row>
    <row r="3" spans="1:13" ht="39" customHeight="1">
      <c r="A3" s="1554" t="s">
        <v>876</v>
      </c>
      <c r="B3" s="256" t="s">
        <v>877</v>
      </c>
      <c r="C3" s="481" t="s">
        <v>878</v>
      </c>
      <c r="D3" s="256" t="s">
        <v>879</v>
      </c>
      <c r="E3" s="256" t="s">
        <v>880</v>
      </c>
      <c r="F3" s="481" t="s">
        <v>881</v>
      </c>
      <c r="G3" s="481" t="s">
        <v>213</v>
      </c>
      <c r="H3" s="29" t="s">
        <v>882</v>
      </c>
      <c r="I3" s="496" t="s">
        <v>883</v>
      </c>
      <c r="J3" s="29" t="s">
        <v>884</v>
      </c>
      <c r="K3" s="482" t="s">
        <v>885</v>
      </c>
      <c r="L3" s="483" t="s">
        <v>886</v>
      </c>
      <c r="M3" s="1178" t="s">
        <v>887</v>
      </c>
    </row>
    <row r="4" spans="1:13" ht="19.5" customHeight="1">
      <c r="A4" s="1555"/>
      <c r="B4" s="457" t="s">
        <v>888</v>
      </c>
      <c r="C4" s="497">
        <v>75</v>
      </c>
      <c r="D4" s="497" t="s">
        <v>889</v>
      </c>
      <c r="E4" s="484" t="s">
        <v>890</v>
      </c>
      <c r="F4" s="484">
        <v>11989.29</v>
      </c>
      <c r="G4" s="485">
        <f aca="true" t="shared" si="0" ref="G4:G14">F4*1.22</f>
        <v>14626.9338</v>
      </c>
      <c r="H4" s="486" t="s">
        <v>891</v>
      </c>
      <c r="I4" s="487">
        <v>4</v>
      </c>
      <c r="J4" s="487">
        <v>1014.35</v>
      </c>
      <c r="K4" s="487">
        <f aca="true" t="shared" si="1" ref="K4:K14">I4*J4*1.22</f>
        <v>4950.028</v>
      </c>
      <c r="L4" s="488">
        <f aca="true" t="shared" si="2" ref="L4:L14">SUM(G4,K4)</f>
        <v>19576.9618</v>
      </c>
      <c r="M4" s="1179"/>
    </row>
    <row r="5" spans="1:13" ht="19.5" customHeight="1">
      <c r="A5" s="1555"/>
      <c r="B5" s="457" t="s">
        <v>888</v>
      </c>
      <c r="C5" s="497">
        <v>75</v>
      </c>
      <c r="D5" s="497" t="s">
        <v>889</v>
      </c>
      <c r="E5" s="484" t="s">
        <v>892</v>
      </c>
      <c r="F5" s="484">
        <v>11989.29</v>
      </c>
      <c r="G5" s="485">
        <f t="shared" si="0"/>
        <v>14626.9338</v>
      </c>
      <c r="H5" s="486" t="s">
        <v>891</v>
      </c>
      <c r="I5" s="487">
        <v>4</v>
      </c>
      <c r="J5" s="487">
        <v>1014.35</v>
      </c>
      <c r="K5" s="487">
        <f t="shared" si="1"/>
        <v>4950.028</v>
      </c>
      <c r="L5" s="488">
        <f t="shared" si="2"/>
        <v>19576.9618</v>
      </c>
      <c r="M5" s="1540" t="s">
        <v>893</v>
      </c>
    </row>
    <row r="6" spans="1:13" ht="19.5" customHeight="1">
      <c r="A6" s="1555"/>
      <c r="B6" s="457" t="s">
        <v>888</v>
      </c>
      <c r="C6" s="497">
        <v>75</v>
      </c>
      <c r="D6" s="497" t="s">
        <v>889</v>
      </c>
      <c r="E6" s="484" t="s">
        <v>894</v>
      </c>
      <c r="F6" s="484">
        <v>11989.29</v>
      </c>
      <c r="G6" s="485">
        <f t="shared" si="0"/>
        <v>14626.9338</v>
      </c>
      <c r="H6" s="486" t="s">
        <v>891</v>
      </c>
      <c r="I6" s="487">
        <v>4</v>
      </c>
      <c r="J6" s="487">
        <v>1014.35</v>
      </c>
      <c r="K6" s="487">
        <f t="shared" si="1"/>
        <v>4950.028</v>
      </c>
      <c r="L6" s="488">
        <f t="shared" si="2"/>
        <v>19576.9618</v>
      </c>
      <c r="M6" s="1540"/>
    </row>
    <row r="7" spans="1:13" ht="19.5" customHeight="1">
      <c r="A7" s="1555"/>
      <c r="B7" s="457" t="s">
        <v>888</v>
      </c>
      <c r="C7" s="497">
        <v>90</v>
      </c>
      <c r="D7" s="497" t="s">
        <v>889</v>
      </c>
      <c r="E7" s="484" t="s">
        <v>895</v>
      </c>
      <c r="F7" s="484">
        <v>11989.29</v>
      </c>
      <c r="G7" s="485">
        <f t="shared" si="0"/>
        <v>14626.9338</v>
      </c>
      <c r="H7" s="486" t="s">
        <v>896</v>
      </c>
      <c r="I7" s="487">
        <v>2</v>
      </c>
      <c r="J7" s="487">
        <v>1393.44</v>
      </c>
      <c r="K7" s="487">
        <f t="shared" si="1"/>
        <v>3399.9936000000002</v>
      </c>
      <c r="L7" s="488">
        <f t="shared" si="2"/>
        <v>18026.9274</v>
      </c>
      <c r="M7" s="1540"/>
    </row>
    <row r="8" spans="1:13" ht="19.5" customHeight="1">
      <c r="A8" s="1555"/>
      <c r="B8" s="457" t="s">
        <v>888</v>
      </c>
      <c r="C8" s="497">
        <v>90</v>
      </c>
      <c r="D8" s="497" t="s">
        <v>889</v>
      </c>
      <c r="E8" s="484" t="s">
        <v>897</v>
      </c>
      <c r="F8" s="484">
        <v>11989.29</v>
      </c>
      <c r="G8" s="485">
        <f t="shared" si="0"/>
        <v>14626.9338</v>
      </c>
      <c r="H8" s="486" t="s">
        <v>896</v>
      </c>
      <c r="I8" s="487">
        <v>2</v>
      </c>
      <c r="J8" s="487">
        <v>1393.44</v>
      </c>
      <c r="K8" s="487">
        <f t="shared" si="1"/>
        <v>3399.9936000000002</v>
      </c>
      <c r="L8" s="488">
        <f t="shared" si="2"/>
        <v>18026.9274</v>
      </c>
      <c r="M8" s="1540"/>
    </row>
    <row r="9" spans="1:13" ht="25.5" customHeight="1">
      <c r="A9" s="1555"/>
      <c r="B9" s="457" t="s">
        <v>898</v>
      </c>
      <c r="C9" s="497">
        <v>75</v>
      </c>
      <c r="D9" s="497" t="s">
        <v>889</v>
      </c>
      <c r="E9" s="484" t="s">
        <v>899</v>
      </c>
      <c r="F9" s="484">
        <v>17228.84</v>
      </c>
      <c r="G9" s="485">
        <f t="shared" si="0"/>
        <v>21019.1848</v>
      </c>
      <c r="H9" s="486" t="s">
        <v>900</v>
      </c>
      <c r="I9" s="487">
        <v>4</v>
      </c>
      <c r="J9" s="487">
        <v>696.72</v>
      </c>
      <c r="K9" s="487">
        <f t="shared" si="1"/>
        <v>3399.9936000000002</v>
      </c>
      <c r="L9" s="488">
        <f t="shared" si="2"/>
        <v>24419.1784</v>
      </c>
      <c r="M9" s="1540"/>
    </row>
    <row r="10" spans="1:13" ht="25.5" customHeight="1">
      <c r="A10" s="1555"/>
      <c r="B10" s="457" t="s">
        <v>898</v>
      </c>
      <c r="C10" s="497">
        <v>75</v>
      </c>
      <c r="D10" s="497" t="s">
        <v>889</v>
      </c>
      <c r="E10" s="484" t="s">
        <v>901</v>
      </c>
      <c r="F10" s="484">
        <v>17228.84</v>
      </c>
      <c r="G10" s="485">
        <f t="shared" si="0"/>
        <v>21019.1848</v>
      </c>
      <c r="H10" s="486" t="s">
        <v>900</v>
      </c>
      <c r="I10" s="487">
        <v>4</v>
      </c>
      <c r="J10" s="487">
        <v>696.72</v>
      </c>
      <c r="K10" s="487">
        <f t="shared" si="1"/>
        <v>3399.9936000000002</v>
      </c>
      <c r="L10" s="488">
        <f t="shared" si="2"/>
        <v>24419.1784</v>
      </c>
      <c r="M10" s="1540"/>
    </row>
    <row r="11" spans="1:13" ht="25.5" customHeight="1">
      <c r="A11" s="1555"/>
      <c r="B11" s="457" t="s">
        <v>898</v>
      </c>
      <c r="C11" s="497">
        <v>90</v>
      </c>
      <c r="D11" s="497" t="s">
        <v>889</v>
      </c>
      <c r="E11" s="484" t="s">
        <v>902</v>
      </c>
      <c r="F11" s="484">
        <v>17228.84</v>
      </c>
      <c r="G11" s="485">
        <f t="shared" si="0"/>
        <v>21019.1848</v>
      </c>
      <c r="H11" s="486" t="s">
        <v>900</v>
      </c>
      <c r="I11" s="487">
        <v>4</v>
      </c>
      <c r="J11" s="487">
        <v>696.72</v>
      </c>
      <c r="K11" s="487">
        <f t="shared" si="1"/>
        <v>3399.9936000000002</v>
      </c>
      <c r="L11" s="488">
        <f t="shared" si="2"/>
        <v>24419.1784</v>
      </c>
      <c r="M11" s="1540"/>
    </row>
    <row r="12" spans="1:13" ht="25.5" customHeight="1">
      <c r="A12" s="1555"/>
      <c r="B12" s="457" t="s">
        <v>898</v>
      </c>
      <c r="C12" s="497">
        <v>90</v>
      </c>
      <c r="D12" s="497" t="s">
        <v>889</v>
      </c>
      <c r="E12" s="484" t="s">
        <v>903</v>
      </c>
      <c r="F12" s="484">
        <v>17228.84</v>
      </c>
      <c r="G12" s="485">
        <f t="shared" si="0"/>
        <v>21019.1848</v>
      </c>
      <c r="H12" s="486" t="s">
        <v>900</v>
      </c>
      <c r="I12" s="487">
        <v>4</v>
      </c>
      <c r="J12" s="487">
        <v>696.72</v>
      </c>
      <c r="K12" s="487">
        <f t="shared" si="1"/>
        <v>3399.9936000000002</v>
      </c>
      <c r="L12" s="488">
        <f t="shared" si="2"/>
        <v>24419.1784</v>
      </c>
      <c r="M12" s="1540"/>
    </row>
    <row r="13" spans="1:13" ht="25.5" customHeight="1">
      <c r="A13" s="1555"/>
      <c r="B13" s="457" t="s">
        <v>904</v>
      </c>
      <c r="C13" s="497">
        <v>75</v>
      </c>
      <c r="D13" s="497" t="s">
        <v>889</v>
      </c>
      <c r="E13" s="484" t="s">
        <v>905</v>
      </c>
      <c r="F13" s="484">
        <v>30302.61</v>
      </c>
      <c r="G13" s="485">
        <f t="shared" si="0"/>
        <v>36969.1842</v>
      </c>
      <c r="H13" s="486" t="s">
        <v>900</v>
      </c>
      <c r="I13" s="487">
        <v>8</v>
      </c>
      <c r="J13" s="487">
        <v>696.72</v>
      </c>
      <c r="K13" s="487">
        <f t="shared" si="1"/>
        <v>6799.9872000000005</v>
      </c>
      <c r="L13" s="488">
        <f t="shared" si="2"/>
        <v>43769.17140000001</v>
      </c>
      <c r="M13" s="1540"/>
    </row>
    <row r="14" spans="1:13" ht="25.5" customHeight="1">
      <c r="A14" s="1556"/>
      <c r="B14" s="457" t="s">
        <v>904</v>
      </c>
      <c r="C14" s="497">
        <v>90</v>
      </c>
      <c r="D14" s="497" t="s">
        <v>889</v>
      </c>
      <c r="E14" s="256" t="s">
        <v>906</v>
      </c>
      <c r="F14" s="484">
        <v>30302.61</v>
      </c>
      <c r="G14" s="485">
        <f t="shared" si="0"/>
        <v>36969.1842</v>
      </c>
      <c r="H14" s="486" t="s">
        <v>900</v>
      </c>
      <c r="I14" s="498">
        <v>8</v>
      </c>
      <c r="J14" s="487">
        <v>696.72</v>
      </c>
      <c r="K14" s="487">
        <f t="shared" si="1"/>
        <v>6799.9872000000005</v>
      </c>
      <c r="L14" s="488">
        <f t="shared" si="2"/>
        <v>43769.17140000001</v>
      </c>
      <c r="M14" s="1540"/>
    </row>
    <row r="15" spans="1:13" ht="10.5" customHeight="1">
      <c r="A15" s="504"/>
      <c r="B15" s="489"/>
      <c r="C15" s="485"/>
      <c r="D15" s="490"/>
      <c r="E15" s="485"/>
      <c r="F15" s="487"/>
      <c r="G15" s="499"/>
      <c r="H15" s="499"/>
      <c r="I15" s="499"/>
      <c r="J15" s="499"/>
      <c r="K15" s="499"/>
      <c r="L15" s="491"/>
      <c r="M15" s="1540"/>
    </row>
    <row r="16" spans="1:13" ht="15" customHeight="1">
      <c r="A16" s="504"/>
      <c r="B16" s="1541" t="s">
        <v>874</v>
      </c>
      <c r="C16" s="1541"/>
      <c r="D16" s="1541"/>
      <c r="E16" s="1541"/>
      <c r="F16" s="1541"/>
      <c r="G16" s="1542"/>
      <c r="H16" s="1545" t="s">
        <v>907</v>
      </c>
      <c r="I16" s="1546"/>
      <c r="J16" s="1546"/>
      <c r="K16" s="1547"/>
      <c r="L16" s="1180"/>
      <c r="M16" s="1540"/>
    </row>
    <row r="17" spans="1:13" ht="19.5" customHeight="1">
      <c r="A17" s="1181"/>
      <c r="B17" s="1543"/>
      <c r="C17" s="1543"/>
      <c r="D17" s="1543"/>
      <c r="E17" s="1543"/>
      <c r="F17" s="1543"/>
      <c r="G17" s="1544"/>
      <c r="H17" s="1182" t="s">
        <v>908</v>
      </c>
      <c r="I17" s="1183" t="s">
        <v>909</v>
      </c>
      <c r="J17" s="1182"/>
      <c r="K17" s="1182"/>
      <c r="L17" s="1180"/>
      <c r="M17" s="1540"/>
    </row>
    <row r="18" spans="1:13" ht="45" customHeight="1">
      <c r="A18" s="1548" t="s">
        <v>910</v>
      </c>
      <c r="B18" s="492" t="s">
        <v>911</v>
      </c>
      <c r="C18" s="485"/>
      <c r="D18" s="493" t="s">
        <v>912</v>
      </c>
      <c r="E18" s="485" t="s">
        <v>913</v>
      </c>
      <c r="F18" s="500">
        <v>14851</v>
      </c>
      <c r="G18" s="29">
        <f>F18*1.22</f>
        <v>18118.22</v>
      </c>
      <c r="H18" s="29" t="s">
        <v>914</v>
      </c>
      <c r="I18" s="29" t="s">
        <v>915</v>
      </c>
      <c r="J18" s="456">
        <v>15456.22</v>
      </c>
      <c r="K18" s="29">
        <f>J18*1.22</f>
        <v>18856.5884</v>
      </c>
      <c r="L18" s="494">
        <f>SUM(K18,G18)</f>
        <v>36974.8084</v>
      </c>
      <c r="M18" s="1540"/>
    </row>
    <row r="19" spans="1:13" ht="45" customHeight="1">
      <c r="A19" s="1549"/>
      <c r="B19" s="492" t="s">
        <v>911</v>
      </c>
      <c r="C19" s="485"/>
      <c r="D19" s="493" t="s">
        <v>912</v>
      </c>
      <c r="E19" s="485" t="s">
        <v>916</v>
      </c>
      <c r="F19" s="500">
        <v>14851</v>
      </c>
      <c r="G19" s="29">
        <f>F19*1.22</f>
        <v>18118.22</v>
      </c>
      <c r="H19" s="29" t="s">
        <v>914</v>
      </c>
      <c r="I19" s="29" t="s">
        <v>917</v>
      </c>
      <c r="J19" s="456">
        <v>15456.23</v>
      </c>
      <c r="K19" s="29">
        <f>J19*1.22</f>
        <v>18856.600599999998</v>
      </c>
      <c r="L19" s="494">
        <f>SUM(K19,G19)</f>
        <v>36974.8206</v>
      </c>
      <c r="M19" s="1540"/>
    </row>
    <row r="20" spans="1:13" ht="12.75">
      <c r="A20" s="1185"/>
      <c r="B20" s="1185"/>
      <c r="C20" s="1185"/>
      <c r="D20" s="1185"/>
      <c r="E20" s="1185"/>
      <c r="F20" s="1185"/>
      <c r="G20" s="1186"/>
      <c r="H20" s="1186"/>
      <c r="I20" s="1186"/>
      <c r="J20" s="1186"/>
      <c r="K20" s="1187" t="s">
        <v>1365</v>
      </c>
      <c r="L20" s="1188">
        <f>SUM(L4:L19)</f>
        <v>353949.42559999996</v>
      </c>
      <c r="M20" s="1185"/>
    </row>
    <row r="21" spans="1:13" ht="12.75">
      <c r="A21" s="1185"/>
      <c r="B21" s="1185"/>
      <c r="C21" s="1185"/>
      <c r="D21" s="1185"/>
      <c r="E21" s="1185"/>
      <c r="F21" s="1185"/>
      <c r="G21" s="1186"/>
      <c r="H21" s="1186"/>
      <c r="I21" s="1186"/>
      <c r="J21" s="1186"/>
      <c r="K21" s="1186"/>
      <c r="L21" s="1185"/>
      <c r="M21" s="1185"/>
    </row>
    <row r="22" spans="1:13" ht="159" customHeight="1">
      <c r="A22" s="1189" t="s">
        <v>918</v>
      </c>
      <c r="B22" s="481" t="s">
        <v>919</v>
      </c>
      <c r="C22" s="256"/>
      <c r="D22" s="481" t="s">
        <v>920</v>
      </c>
      <c r="E22" s="481" t="s">
        <v>921</v>
      </c>
      <c r="F22" s="256"/>
      <c r="G22" s="256"/>
      <c r="H22" s="481" t="s">
        <v>922</v>
      </c>
      <c r="I22" s="495"/>
      <c r="J22" s="495"/>
      <c r="K22" s="495"/>
      <c r="L22" s="1175">
        <v>384763</v>
      </c>
      <c r="M22" s="1190" t="s">
        <v>923</v>
      </c>
    </row>
    <row r="23" spans="1:13" ht="12.75" customHeight="1">
      <c r="A23" s="1185"/>
      <c r="B23" s="1185"/>
      <c r="C23" s="1185"/>
      <c r="D23" s="1185"/>
      <c r="E23" s="1185"/>
      <c r="F23" s="1185"/>
      <c r="G23" s="1186"/>
      <c r="H23" s="1186"/>
      <c r="I23" s="1186"/>
      <c r="J23" s="1186"/>
      <c r="K23" s="1187" t="s">
        <v>1365</v>
      </c>
      <c r="L23" s="1188">
        <f>SUM(L22)</f>
        <v>384763</v>
      </c>
      <c r="M23" s="1185"/>
    </row>
    <row r="24" spans="1:13" ht="17.25" customHeight="1" thickBot="1">
      <c r="A24" s="1191" t="s">
        <v>924</v>
      </c>
      <c r="B24" s="1185"/>
      <c r="C24" s="471"/>
      <c r="D24" s="1192"/>
      <c r="E24" s="1193"/>
      <c r="F24" s="1193"/>
      <c r="G24" s="1192"/>
      <c r="H24" s="1192"/>
      <c r="I24" s="1192"/>
      <c r="J24" s="1192"/>
      <c r="K24" s="1192"/>
      <c r="L24" s="1193"/>
      <c r="M24" s="1185"/>
    </row>
    <row r="25" spans="1:13" ht="26.25" customHeight="1">
      <c r="A25" s="1557" t="s">
        <v>633</v>
      </c>
      <c r="B25" s="1194" t="s">
        <v>211</v>
      </c>
      <c r="C25" s="1557" t="s">
        <v>925</v>
      </c>
      <c r="D25" s="1557" t="s">
        <v>926</v>
      </c>
      <c r="E25" s="1194" t="s">
        <v>927</v>
      </c>
      <c r="F25" s="1557" t="s">
        <v>928</v>
      </c>
      <c r="G25" s="1537" t="s">
        <v>929</v>
      </c>
      <c r="H25" s="1192"/>
      <c r="I25" s="1192"/>
      <c r="J25" s="1192"/>
      <c r="K25" s="1195"/>
      <c r="L25" s="1193"/>
      <c r="M25" s="1185"/>
    </row>
    <row r="26" spans="1:13" ht="29.25" customHeight="1">
      <c r="A26" s="1558"/>
      <c r="B26" s="1196" t="s">
        <v>930</v>
      </c>
      <c r="C26" s="1558"/>
      <c r="D26" s="1558"/>
      <c r="E26" s="1197" t="s">
        <v>931</v>
      </c>
      <c r="F26" s="1558"/>
      <c r="G26" s="1538"/>
      <c r="H26" s="1192"/>
      <c r="I26" s="1192"/>
      <c r="J26" s="1192"/>
      <c r="K26" s="1195"/>
      <c r="L26" s="1193"/>
      <c r="M26" s="1185"/>
    </row>
    <row r="27" spans="1:13" ht="20.25" customHeight="1" thickBot="1">
      <c r="A27" s="1559"/>
      <c r="B27" s="1198"/>
      <c r="C27" s="1559"/>
      <c r="D27" s="1559"/>
      <c r="E27" s="1199" t="s">
        <v>877</v>
      </c>
      <c r="F27" s="1559"/>
      <c r="G27" s="1539"/>
      <c r="H27" s="1192"/>
      <c r="I27" s="1192"/>
      <c r="J27" s="1192"/>
      <c r="K27" s="1195"/>
      <c r="L27" s="1193"/>
      <c r="M27" s="1185"/>
    </row>
    <row r="28" spans="1:13" ht="17.25" customHeight="1" thickBot="1">
      <c r="A28" s="1200" t="s">
        <v>1832</v>
      </c>
      <c r="B28" s="1201" t="s">
        <v>932</v>
      </c>
      <c r="C28" s="1202" t="s">
        <v>933</v>
      </c>
      <c r="D28" s="1201">
        <v>2012</v>
      </c>
      <c r="E28" s="1201" t="s">
        <v>934</v>
      </c>
      <c r="F28" s="1201" t="s">
        <v>935</v>
      </c>
      <c r="G28" s="1203">
        <v>2969.99</v>
      </c>
      <c r="H28" s="1192"/>
      <c r="I28" s="1192"/>
      <c r="J28" s="1192"/>
      <c r="K28" s="1195"/>
      <c r="L28" s="1193"/>
      <c r="M28" s="1185"/>
    </row>
    <row r="29" spans="1:13" ht="17.25" customHeight="1" thickBot="1">
      <c r="A29" s="1200" t="s">
        <v>1833</v>
      </c>
      <c r="B29" s="1201" t="s">
        <v>932</v>
      </c>
      <c r="C29" s="1202" t="s">
        <v>936</v>
      </c>
      <c r="D29" s="1201">
        <v>2012</v>
      </c>
      <c r="E29" s="1201" t="s">
        <v>937</v>
      </c>
      <c r="F29" s="1201" t="s">
        <v>938</v>
      </c>
      <c r="G29" s="1203">
        <v>2969.99</v>
      </c>
      <c r="H29" s="1192"/>
      <c r="I29" s="1192"/>
      <c r="J29" s="1192"/>
      <c r="K29" s="1195"/>
      <c r="L29" s="1193"/>
      <c r="M29" s="1185"/>
    </row>
    <row r="30" spans="1:13" ht="17.25" customHeight="1" thickBot="1">
      <c r="A30" s="1200" t="s">
        <v>1834</v>
      </c>
      <c r="B30" s="1201" t="s">
        <v>939</v>
      </c>
      <c r="C30" s="1202" t="s">
        <v>940</v>
      </c>
      <c r="D30" s="1201">
        <v>2012</v>
      </c>
      <c r="E30" s="1201" t="s">
        <v>941</v>
      </c>
      <c r="F30" s="1201" t="s">
        <v>942</v>
      </c>
      <c r="G30" s="1203">
        <v>3290</v>
      </c>
      <c r="H30" s="1192"/>
      <c r="I30" s="1192"/>
      <c r="J30" s="1192"/>
      <c r="K30" s="1195"/>
      <c r="L30" s="1193"/>
      <c r="M30" s="1185"/>
    </row>
    <row r="31" spans="1:13" ht="17.25" customHeight="1" thickBot="1">
      <c r="A31" s="1200" t="s">
        <v>1835</v>
      </c>
      <c r="B31" s="1201" t="s">
        <v>939</v>
      </c>
      <c r="C31" s="1202" t="s">
        <v>943</v>
      </c>
      <c r="D31" s="1201">
        <v>2012</v>
      </c>
      <c r="E31" s="1201" t="s">
        <v>941</v>
      </c>
      <c r="F31" s="1201" t="s">
        <v>944</v>
      </c>
      <c r="G31" s="1203">
        <v>3290</v>
      </c>
      <c r="H31" s="1192"/>
      <c r="I31" s="1192"/>
      <c r="J31" s="1192"/>
      <c r="K31" s="1195"/>
      <c r="L31" s="1193"/>
      <c r="M31" s="1185"/>
    </row>
    <row r="32" spans="1:13" ht="17.25" customHeight="1" thickBot="1">
      <c r="A32" s="1200" t="s">
        <v>1836</v>
      </c>
      <c r="B32" s="1201" t="s">
        <v>939</v>
      </c>
      <c r="C32" s="1202" t="s">
        <v>945</v>
      </c>
      <c r="D32" s="1201">
        <v>2012</v>
      </c>
      <c r="E32" s="1201" t="s">
        <v>941</v>
      </c>
      <c r="F32" s="1201" t="s">
        <v>946</v>
      </c>
      <c r="G32" s="1203">
        <v>3290</v>
      </c>
      <c r="H32" s="1192"/>
      <c r="I32" s="1192"/>
      <c r="J32" s="1192"/>
      <c r="K32" s="1195"/>
      <c r="L32" s="1193"/>
      <c r="M32" s="1185"/>
    </row>
    <row r="33" spans="1:13" ht="17.25" customHeight="1">
      <c r="A33" s="1204"/>
      <c r="B33" s="1204"/>
      <c r="C33" s="1205"/>
      <c r="D33" s="1204"/>
      <c r="E33" s="1204"/>
      <c r="F33" s="1206" t="s">
        <v>1365</v>
      </c>
      <c r="G33" s="1207">
        <f>SUM(G28:G32)</f>
        <v>15809.98</v>
      </c>
      <c r="H33" s="1192"/>
      <c r="I33" s="1192"/>
      <c r="J33" s="1192"/>
      <c r="K33" s="1195"/>
      <c r="L33" s="1193"/>
      <c r="M33" s="1185"/>
    </row>
    <row r="34" spans="1:13" ht="11.25" customHeight="1" thickBot="1">
      <c r="A34" s="1192"/>
      <c r="B34" s="1185"/>
      <c r="C34" s="471"/>
      <c r="D34" s="1192"/>
      <c r="E34" s="1193"/>
      <c r="F34" s="1193"/>
      <c r="G34" s="1192"/>
      <c r="H34" s="1192"/>
      <c r="I34" s="1192"/>
      <c r="J34" s="1192"/>
      <c r="K34" s="1195"/>
      <c r="L34" s="1193"/>
      <c r="M34" s="1185"/>
    </row>
    <row r="35" spans="1:13" ht="24.75" customHeight="1">
      <c r="A35" s="1557" t="s">
        <v>633</v>
      </c>
      <c r="B35" s="1194" t="s">
        <v>947</v>
      </c>
      <c r="C35" s="1194" t="s">
        <v>948</v>
      </c>
      <c r="D35" s="1194" t="s">
        <v>949</v>
      </c>
      <c r="E35" s="1531" t="s">
        <v>950</v>
      </c>
      <c r="F35" s="1532"/>
      <c r="G35" s="1532"/>
      <c r="H35" s="1533"/>
      <c r="I35" s="1537" t="s">
        <v>929</v>
      </c>
      <c r="J35" s="1186"/>
      <c r="K35" s="1195"/>
      <c r="L35" s="1185"/>
      <c r="M35" s="1185"/>
    </row>
    <row r="36" spans="1:13" ht="13.5" customHeight="1" thickBot="1">
      <c r="A36" s="1558"/>
      <c r="B36" s="1196" t="s">
        <v>951</v>
      </c>
      <c r="C36" s="1197" t="s">
        <v>952</v>
      </c>
      <c r="D36" s="1196" t="s">
        <v>953</v>
      </c>
      <c r="E36" s="1534"/>
      <c r="F36" s="1535"/>
      <c r="G36" s="1535"/>
      <c r="H36" s="1536"/>
      <c r="I36" s="1538"/>
      <c r="J36" s="1186"/>
      <c r="K36" s="1195"/>
      <c r="L36" s="1185"/>
      <c r="M36" s="1185"/>
    </row>
    <row r="37" spans="1:13" ht="26.25" customHeight="1" thickBot="1">
      <c r="A37" s="1559"/>
      <c r="B37" s="1208" t="s">
        <v>954</v>
      </c>
      <c r="C37" s="1198"/>
      <c r="D37" s="1198"/>
      <c r="E37" s="1208" t="s">
        <v>955</v>
      </c>
      <c r="F37" s="1208" t="s">
        <v>956</v>
      </c>
      <c r="G37" s="1208" t="s">
        <v>957</v>
      </c>
      <c r="H37" s="1208" t="s">
        <v>958</v>
      </c>
      <c r="I37" s="1539"/>
      <c r="J37" s="1186"/>
      <c r="K37" s="1195"/>
      <c r="L37" s="1185"/>
      <c r="M37" s="1185"/>
    </row>
    <row r="38" spans="1:13" ht="33" customHeight="1">
      <c r="A38" s="1522" t="s">
        <v>1832</v>
      </c>
      <c r="B38" s="1525" t="s">
        <v>2170</v>
      </c>
      <c r="C38" s="1209" t="s">
        <v>959</v>
      </c>
      <c r="D38" s="1210" t="s">
        <v>960</v>
      </c>
      <c r="E38" s="1197" t="s">
        <v>961</v>
      </c>
      <c r="F38" s="1528" t="s">
        <v>962</v>
      </c>
      <c r="G38" s="1514" t="s">
        <v>963</v>
      </c>
      <c r="H38" s="1514" t="s">
        <v>964</v>
      </c>
      <c r="I38" s="1517">
        <v>2500</v>
      </c>
      <c r="J38" s="1186"/>
      <c r="K38" s="1195"/>
      <c r="L38" s="1185"/>
      <c r="M38" s="1185"/>
    </row>
    <row r="39" spans="1:13" ht="19.5" customHeight="1">
      <c r="A39" s="1523"/>
      <c r="B39" s="1526"/>
      <c r="C39" s="1209" t="s">
        <v>965</v>
      </c>
      <c r="D39" s="1210" t="s">
        <v>966</v>
      </c>
      <c r="E39" s="1197" t="s">
        <v>967</v>
      </c>
      <c r="F39" s="1529"/>
      <c r="G39" s="1515"/>
      <c r="H39" s="1515"/>
      <c r="I39" s="1518"/>
      <c r="J39" s="1186"/>
      <c r="K39" s="1195"/>
      <c r="L39" s="1185"/>
      <c r="M39" s="1185"/>
    </row>
    <row r="40" spans="1:13" ht="19.5" customHeight="1" thickBot="1">
      <c r="A40" s="1524"/>
      <c r="B40" s="1527"/>
      <c r="C40" s="1211" t="s">
        <v>968</v>
      </c>
      <c r="D40" s="1198"/>
      <c r="E40" s="1198"/>
      <c r="F40" s="1530"/>
      <c r="G40" s="1516"/>
      <c r="H40" s="1516"/>
      <c r="I40" s="1519"/>
      <c r="J40" s="1186"/>
      <c r="K40" s="1195"/>
      <c r="L40" s="1185"/>
      <c r="M40" s="1185"/>
    </row>
    <row r="41" spans="1:13" ht="12.75" customHeight="1">
      <c r="A41" s="1522" t="s">
        <v>1833</v>
      </c>
      <c r="B41" s="1525" t="s">
        <v>2170</v>
      </c>
      <c r="C41" s="1209" t="s">
        <v>959</v>
      </c>
      <c r="D41" s="1210" t="s">
        <v>960</v>
      </c>
      <c r="E41" s="1197" t="s">
        <v>961</v>
      </c>
      <c r="F41" s="1528" t="s">
        <v>962</v>
      </c>
      <c r="G41" s="1514" t="s">
        <v>963</v>
      </c>
      <c r="H41" s="1514" t="s">
        <v>964</v>
      </c>
      <c r="I41" s="1517">
        <v>2500</v>
      </c>
      <c r="J41" s="1186"/>
      <c r="K41" s="1195"/>
      <c r="L41" s="1185"/>
      <c r="M41" s="1185"/>
    </row>
    <row r="42" spans="1:13" ht="13.5" customHeight="1">
      <c r="A42" s="1523"/>
      <c r="B42" s="1526"/>
      <c r="C42" s="1209" t="s">
        <v>969</v>
      </c>
      <c r="D42" s="1210" t="s">
        <v>966</v>
      </c>
      <c r="E42" s="1197" t="s">
        <v>967</v>
      </c>
      <c r="F42" s="1529"/>
      <c r="G42" s="1515"/>
      <c r="H42" s="1515"/>
      <c r="I42" s="1518"/>
      <c r="J42" s="1186"/>
      <c r="K42" s="1195"/>
      <c r="L42" s="1185"/>
      <c r="M42" s="1185"/>
    </row>
    <row r="43" spans="1:13" ht="24" customHeight="1" thickBot="1">
      <c r="A43" s="1524"/>
      <c r="B43" s="1527"/>
      <c r="C43" s="1211" t="s">
        <v>970</v>
      </c>
      <c r="D43" s="1198"/>
      <c r="E43" s="1198"/>
      <c r="F43" s="1530"/>
      <c r="G43" s="1516"/>
      <c r="H43" s="1516"/>
      <c r="I43" s="1519"/>
      <c r="J43" s="1186"/>
      <c r="K43" s="1195"/>
      <c r="L43" s="1185"/>
      <c r="M43" s="1185"/>
    </row>
    <row r="44" spans="1:13" ht="22.5" customHeight="1">
      <c r="A44" s="1212"/>
      <c r="B44" s="1213"/>
      <c r="C44" s="1213"/>
      <c r="D44" s="1214"/>
      <c r="E44" s="1214"/>
      <c r="F44" s="1215"/>
      <c r="G44" s="1192"/>
      <c r="H44" s="1206" t="s">
        <v>1365</v>
      </c>
      <c r="I44" s="1207">
        <f>SUM(I38:I43)</f>
        <v>5000</v>
      </c>
      <c r="J44" s="1186"/>
      <c r="K44" s="1195"/>
      <c r="L44" s="1185"/>
      <c r="M44" s="1185"/>
    </row>
    <row r="45" spans="1:13" ht="10.5" customHeight="1">
      <c r="A45" s="1185"/>
      <c r="B45" s="1185"/>
      <c r="C45" s="1185"/>
      <c r="D45" s="1185"/>
      <c r="E45" s="1185"/>
      <c r="F45" s="1185"/>
      <c r="G45" s="1186"/>
      <c r="H45" s="1186"/>
      <c r="I45" s="1186"/>
      <c r="J45" s="1186"/>
      <c r="K45" s="1195"/>
      <c r="L45" s="1185"/>
      <c r="M45" s="1185"/>
    </row>
    <row r="46" spans="1:13" ht="24.75" customHeight="1">
      <c r="A46" s="1520" t="s">
        <v>633</v>
      </c>
      <c r="B46" s="1520" t="s">
        <v>947</v>
      </c>
      <c r="C46" s="1520" t="s">
        <v>950</v>
      </c>
      <c r="D46" s="1520" t="s">
        <v>971</v>
      </c>
      <c r="E46" s="1216" t="s">
        <v>972</v>
      </c>
      <c r="F46" s="1520" t="s">
        <v>973</v>
      </c>
      <c r="G46" s="1521" t="s">
        <v>974</v>
      </c>
      <c r="H46" s="1186"/>
      <c r="I46" s="1186"/>
      <c r="J46" s="1186"/>
      <c r="K46" s="1195"/>
      <c r="L46" s="1185"/>
      <c r="M46" s="1185"/>
    </row>
    <row r="47" spans="1:13" ht="17.25" customHeight="1">
      <c r="A47" s="1520"/>
      <c r="B47" s="1520"/>
      <c r="C47" s="1520"/>
      <c r="D47" s="1520"/>
      <c r="E47" s="1216" t="s">
        <v>975</v>
      </c>
      <c r="F47" s="1520"/>
      <c r="G47" s="1521"/>
      <c r="H47" s="1186"/>
      <c r="I47" s="1186"/>
      <c r="J47" s="1186"/>
      <c r="K47" s="1195"/>
      <c r="L47" s="1185"/>
      <c r="M47" s="1185"/>
    </row>
    <row r="48" spans="1:13" ht="12.75" customHeight="1">
      <c r="A48" s="1503" t="s">
        <v>1832</v>
      </c>
      <c r="B48" s="1503" t="s">
        <v>976</v>
      </c>
      <c r="C48" s="1503" t="s">
        <v>977</v>
      </c>
      <c r="D48" s="1503">
        <v>2012</v>
      </c>
      <c r="E48" s="1217" t="s">
        <v>978</v>
      </c>
      <c r="F48" s="1512">
        <v>950</v>
      </c>
      <c r="G48" s="1513">
        <f>F48*3</f>
        <v>2850</v>
      </c>
      <c r="H48" s="1186"/>
      <c r="I48" s="1186"/>
      <c r="J48" s="1186"/>
      <c r="K48" s="1195"/>
      <c r="L48" s="1185"/>
      <c r="M48" s="1185"/>
    </row>
    <row r="49" spans="1:13" ht="13.5" customHeight="1">
      <c r="A49" s="1503"/>
      <c r="B49" s="1503"/>
      <c r="C49" s="1503"/>
      <c r="D49" s="1503"/>
      <c r="E49" s="1216" t="s">
        <v>979</v>
      </c>
      <c r="F49" s="1512"/>
      <c r="G49" s="1513"/>
      <c r="H49" s="1186"/>
      <c r="I49" s="1186"/>
      <c r="J49" s="1186"/>
      <c r="K49" s="1195"/>
      <c r="L49" s="1185"/>
      <c r="M49" s="1185"/>
    </row>
    <row r="50" spans="1:13" ht="12.75" customHeight="1">
      <c r="A50" s="1503"/>
      <c r="B50" s="1503"/>
      <c r="C50" s="1503"/>
      <c r="D50" s="1503"/>
      <c r="E50" s="1216" t="s">
        <v>980</v>
      </c>
      <c r="F50" s="1512"/>
      <c r="G50" s="1513"/>
      <c r="H50" s="1186"/>
      <c r="I50" s="1186"/>
      <c r="J50" s="1186"/>
      <c r="K50" s="1195"/>
      <c r="L50" s="1185"/>
      <c r="M50" s="1185"/>
    </row>
    <row r="51" spans="1:13" ht="13.5" customHeight="1">
      <c r="A51" s="1503"/>
      <c r="B51" s="1503"/>
      <c r="C51" s="1503"/>
      <c r="D51" s="1503"/>
      <c r="E51" s="1216" t="s">
        <v>981</v>
      </c>
      <c r="F51" s="1512"/>
      <c r="G51" s="1513"/>
      <c r="H51" s="1186"/>
      <c r="I51" s="1186"/>
      <c r="J51" s="1186"/>
      <c r="K51" s="1195"/>
      <c r="L51" s="1185"/>
      <c r="M51" s="1185"/>
    </row>
    <row r="52" spans="1:13" ht="12.75" customHeight="1">
      <c r="A52" s="1503" t="s">
        <v>1833</v>
      </c>
      <c r="B52" s="1503" t="s">
        <v>982</v>
      </c>
      <c r="C52" s="1503" t="s">
        <v>983</v>
      </c>
      <c r="D52" s="1503">
        <v>2012</v>
      </c>
      <c r="E52" s="1217" t="s">
        <v>984</v>
      </c>
      <c r="F52" s="1512">
        <v>1300</v>
      </c>
      <c r="G52" s="1513">
        <f>F52*5</f>
        <v>6500</v>
      </c>
      <c r="H52" s="1186"/>
      <c r="I52" s="1186"/>
      <c r="J52" s="1186"/>
      <c r="K52" s="1195"/>
      <c r="L52" s="1185"/>
      <c r="M52" s="1185"/>
    </row>
    <row r="53" spans="1:13" ht="13.5" customHeight="1">
      <c r="A53" s="1503"/>
      <c r="B53" s="1503"/>
      <c r="C53" s="1503"/>
      <c r="D53" s="1503"/>
      <c r="E53" s="1216" t="s">
        <v>985</v>
      </c>
      <c r="F53" s="1512"/>
      <c r="G53" s="1513"/>
      <c r="H53" s="1186"/>
      <c r="I53" s="1186"/>
      <c r="J53" s="1186"/>
      <c r="K53" s="1195"/>
      <c r="L53" s="1185"/>
      <c r="M53" s="1185"/>
    </row>
    <row r="54" spans="1:13" ht="12.75" customHeight="1">
      <c r="A54" s="1503"/>
      <c r="B54" s="1503"/>
      <c r="C54" s="1503"/>
      <c r="D54" s="1503"/>
      <c r="E54" s="1216" t="s">
        <v>986</v>
      </c>
      <c r="F54" s="1512"/>
      <c r="G54" s="1513"/>
      <c r="H54" s="1186"/>
      <c r="I54" s="1186"/>
      <c r="J54" s="1186"/>
      <c r="K54" s="1195"/>
      <c r="L54" s="1185"/>
      <c r="M54" s="1185"/>
    </row>
    <row r="55" spans="1:13" ht="13.5" customHeight="1">
      <c r="A55" s="1503"/>
      <c r="B55" s="1503"/>
      <c r="C55" s="1503"/>
      <c r="D55" s="1503"/>
      <c r="E55" s="1216" t="s">
        <v>987</v>
      </c>
      <c r="F55" s="1512"/>
      <c r="G55" s="1513"/>
      <c r="H55" s="1186"/>
      <c r="I55" s="1186"/>
      <c r="J55" s="1186"/>
      <c r="K55" s="1195"/>
      <c r="L55" s="1185"/>
      <c r="M55" s="1185"/>
    </row>
    <row r="56" spans="1:13" ht="12.75" customHeight="1">
      <c r="A56" s="1503"/>
      <c r="B56" s="1503"/>
      <c r="C56" s="1503"/>
      <c r="D56" s="1503"/>
      <c r="E56" s="1216" t="s">
        <v>988</v>
      </c>
      <c r="F56" s="1512"/>
      <c r="G56" s="1513"/>
      <c r="H56" s="1186"/>
      <c r="I56" s="1186"/>
      <c r="J56" s="1186"/>
      <c r="K56" s="1195"/>
      <c r="L56" s="1185"/>
      <c r="M56" s="1185"/>
    </row>
    <row r="57" spans="1:13" ht="13.5" customHeight="1">
      <c r="A57" s="1503"/>
      <c r="B57" s="1503"/>
      <c r="C57" s="1503"/>
      <c r="D57" s="1503"/>
      <c r="E57" s="1216" t="s">
        <v>989</v>
      </c>
      <c r="F57" s="1512"/>
      <c r="G57" s="1513"/>
      <c r="H57" s="1186"/>
      <c r="I57" s="1186"/>
      <c r="J57" s="1186"/>
      <c r="K57" s="1195"/>
      <c r="L57" s="1185"/>
      <c r="M57" s="1185"/>
    </row>
    <row r="58" spans="1:13" ht="12.75" customHeight="1">
      <c r="A58" s="1503" t="s">
        <v>1834</v>
      </c>
      <c r="B58" s="1503" t="s">
        <v>990</v>
      </c>
      <c r="C58" s="1503" t="s">
        <v>991</v>
      </c>
      <c r="D58" s="1503">
        <v>2012</v>
      </c>
      <c r="E58" s="1217" t="s">
        <v>978</v>
      </c>
      <c r="F58" s="1512">
        <v>1200</v>
      </c>
      <c r="G58" s="1513">
        <f>F58*3</f>
        <v>3600</v>
      </c>
      <c r="H58" s="1186"/>
      <c r="I58" s="1186"/>
      <c r="J58" s="1186"/>
      <c r="K58" s="1195"/>
      <c r="L58" s="1185"/>
      <c r="M58" s="1185"/>
    </row>
    <row r="59" spans="1:13" ht="13.5" customHeight="1">
      <c r="A59" s="1503"/>
      <c r="B59" s="1503"/>
      <c r="C59" s="1503"/>
      <c r="D59" s="1503"/>
      <c r="E59" s="1216" t="s">
        <v>992</v>
      </c>
      <c r="F59" s="1512"/>
      <c r="G59" s="1513"/>
      <c r="H59" s="1186"/>
      <c r="I59" s="1186"/>
      <c r="J59" s="1186"/>
      <c r="K59" s="1195"/>
      <c r="L59" s="1185"/>
      <c r="M59" s="1185"/>
    </row>
    <row r="60" spans="1:13" ht="12.75">
      <c r="A60" s="1503"/>
      <c r="B60" s="1503"/>
      <c r="C60" s="1503"/>
      <c r="D60" s="1503"/>
      <c r="E60" s="1216" t="s">
        <v>993</v>
      </c>
      <c r="F60" s="1512"/>
      <c r="G60" s="1513"/>
      <c r="H60" s="1186"/>
      <c r="I60" s="1186"/>
      <c r="J60" s="1186"/>
      <c r="K60" s="1195"/>
      <c r="L60" s="1185"/>
      <c r="M60" s="1185"/>
    </row>
    <row r="61" spans="1:13" ht="12.75">
      <c r="A61" s="1503"/>
      <c r="B61" s="1503"/>
      <c r="C61" s="1503"/>
      <c r="D61" s="1503"/>
      <c r="E61" s="1216" t="s">
        <v>994</v>
      </c>
      <c r="F61" s="1512"/>
      <c r="G61" s="1513"/>
      <c r="H61" s="1186"/>
      <c r="I61" s="1186"/>
      <c r="J61" s="1186"/>
      <c r="K61" s="1195"/>
      <c r="L61" s="1185"/>
      <c r="M61" s="1185"/>
    </row>
    <row r="62" spans="1:13" ht="12.75">
      <c r="A62" s="1185"/>
      <c r="B62" s="1185"/>
      <c r="C62" s="1185"/>
      <c r="D62" s="1185"/>
      <c r="E62" s="1185"/>
      <c r="F62" s="1206" t="s">
        <v>1365</v>
      </c>
      <c r="G62" s="1207">
        <f>SUM(G48:G61)</f>
        <v>12950</v>
      </c>
      <c r="H62" s="1186"/>
      <c r="I62" s="1186"/>
      <c r="J62" s="1186"/>
      <c r="K62" s="1218"/>
      <c r="L62" s="1185"/>
      <c r="M62" s="1185"/>
    </row>
    <row r="63" spans="1:13" ht="12.75">
      <c r="A63" s="1185"/>
      <c r="B63" s="1185"/>
      <c r="C63" s="1185"/>
      <c r="D63" s="1185"/>
      <c r="E63" s="1185"/>
      <c r="F63" s="1185"/>
      <c r="G63" s="1186"/>
      <c r="H63" s="1186"/>
      <c r="I63" s="1186"/>
      <c r="J63" s="1186"/>
      <c r="K63" s="1218"/>
      <c r="L63" s="1185"/>
      <c r="M63" s="1185"/>
    </row>
    <row r="64" spans="1:13" ht="25.5">
      <c r="A64" s="1158" t="s">
        <v>1366</v>
      </c>
      <c r="B64" s="1159" t="s">
        <v>1367</v>
      </c>
      <c r="C64" s="887"/>
      <c r="D64" s="887" t="s">
        <v>2174</v>
      </c>
      <c r="E64" s="1160">
        <v>88895.12</v>
      </c>
      <c r="F64" s="1550" t="s">
        <v>1368</v>
      </c>
      <c r="G64" s="1186" t="s">
        <v>2168</v>
      </c>
      <c r="H64" s="1186"/>
      <c r="I64" s="1186"/>
      <c r="J64" s="1186"/>
      <c r="K64" s="1218"/>
      <c r="L64" s="1185"/>
      <c r="M64" s="1185"/>
    </row>
    <row r="65" spans="1:13" ht="76.5">
      <c r="A65" s="1158" t="s">
        <v>1369</v>
      </c>
      <c r="B65" s="901" t="s">
        <v>2169</v>
      </c>
      <c r="C65" s="887" t="s">
        <v>1370</v>
      </c>
      <c r="D65" s="887" t="s">
        <v>2175</v>
      </c>
      <c r="E65" s="1160">
        <v>15707.15</v>
      </c>
      <c r="F65" s="1550"/>
      <c r="G65" s="1186"/>
      <c r="H65" s="1186"/>
      <c r="I65" s="1186"/>
      <c r="J65" s="1186"/>
      <c r="K65" s="1218"/>
      <c r="L65" s="1185"/>
      <c r="M65" s="1185"/>
    </row>
    <row r="66" spans="1:13" ht="76.5">
      <c r="A66" s="1161" t="s">
        <v>1371</v>
      </c>
      <c r="B66" s="1162" t="s">
        <v>2169</v>
      </c>
      <c r="C66" s="1219" t="s">
        <v>1370</v>
      </c>
      <c r="D66" s="1219" t="s">
        <v>2176</v>
      </c>
      <c r="E66" s="1163">
        <v>15707.15</v>
      </c>
      <c r="F66" s="1550"/>
      <c r="G66" s="1186"/>
      <c r="H66" s="1186"/>
      <c r="I66" s="1186"/>
      <c r="J66" s="1186"/>
      <c r="K66" s="1218"/>
      <c r="L66" s="1185"/>
      <c r="M66" s="1185"/>
    </row>
    <row r="67" spans="1:13" ht="102">
      <c r="A67" s="1161" t="s">
        <v>1372</v>
      </c>
      <c r="B67" s="1162" t="s">
        <v>2171</v>
      </c>
      <c r="C67" s="1219" t="s">
        <v>1373</v>
      </c>
      <c r="D67" s="1219" t="s">
        <v>2177</v>
      </c>
      <c r="E67" s="1163">
        <v>15927</v>
      </c>
      <c r="F67" s="1550"/>
      <c r="G67" s="1186"/>
      <c r="H67" s="1186"/>
      <c r="I67" s="1186"/>
      <c r="J67" s="1186"/>
      <c r="K67" s="1218"/>
      <c r="L67" s="1185"/>
      <c r="M67" s="1185"/>
    </row>
    <row r="68" spans="1:13" ht="102">
      <c r="A68" s="1161" t="s">
        <v>1374</v>
      </c>
      <c r="B68" s="1162" t="s">
        <v>2172</v>
      </c>
      <c r="C68" s="1219" t="s">
        <v>1373</v>
      </c>
      <c r="D68" s="1219" t="s">
        <v>2178</v>
      </c>
      <c r="E68" s="1163">
        <v>15927</v>
      </c>
      <c r="F68" s="1550"/>
      <c r="G68" s="1186"/>
      <c r="H68" s="1186"/>
      <c r="I68" s="1186"/>
      <c r="J68" s="1186"/>
      <c r="K68" s="1218"/>
      <c r="L68" s="1185"/>
      <c r="M68" s="1185"/>
    </row>
    <row r="69" spans="1:13" ht="12.75">
      <c r="A69" s="1161"/>
      <c r="B69" s="1162"/>
      <c r="C69" s="1219"/>
      <c r="D69" s="1219"/>
      <c r="E69" s="1163"/>
      <c r="F69" s="1550"/>
      <c r="G69" s="1186"/>
      <c r="H69" s="1186"/>
      <c r="I69" s="1186"/>
      <c r="J69" s="1186"/>
      <c r="K69" s="1218"/>
      <c r="L69" s="1185"/>
      <c r="M69" s="1185"/>
    </row>
    <row r="70" spans="1:13" ht="76.5">
      <c r="A70" s="1161" t="s">
        <v>1375</v>
      </c>
      <c r="B70" s="1164" t="s">
        <v>2173</v>
      </c>
      <c r="C70" s="1219" t="s">
        <v>1376</v>
      </c>
      <c r="D70" s="1219" t="s">
        <v>2150</v>
      </c>
      <c r="E70" s="1165">
        <v>28378.1</v>
      </c>
      <c r="F70" s="1550"/>
      <c r="G70" s="1186" t="s">
        <v>2168</v>
      </c>
      <c r="H70" s="1186"/>
      <c r="I70" s="1186"/>
      <c r="J70" s="1186"/>
      <c r="K70" s="1218"/>
      <c r="L70" s="1185"/>
      <c r="M70" s="1185"/>
    </row>
    <row r="71" spans="1:13" ht="76.5">
      <c r="A71" s="1161" t="s">
        <v>2151</v>
      </c>
      <c r="B71" s="1164" t="s">
        <v>2173</v>
      </c>
      <c r="C71" s="1219" t="s">
        <v>1376</v>
      </c>
      <c r="D71" s="1219" t="s">
        <v>2152</v>
      </c>
      <c r="E71" s="1165">
        <v>28378.1</v>
      </c>
      <c r="F71" s="1550"/>
      <c r="G71" s="1186" t="s">
        <v>2168</v>
      </c>
      <c r="H71" s="1186"/>
      <c r="I71" s="1186"/>
      <c r="J71" s="1186"/>
      <c r="K71" s="1218"/>
      <c r="L71" s="1185"/>
      <c r="M71" s="1185"/>
    </row>
    <row r="72" spans="1:13" ht="76.5">
      <c r="A72" s="1161" t="s">
        <v>2153</v>
      </c>
      <c r="B72" s="1164" t="s">
        <v>2173</v>
      </c>
      <c r="C72" s="1219" t="s">
        <v>1376</v>
      </c>
      <c r="D72" s="1219" t="s">
        <v>2154</v>
      </c>
      <c r="E72" s="1165">
        <v>28378.1</v>
      </c>
      <c r="F72" s="1550"/>
      <c r="G72" s="1186" t="s">
        <v>2168</v>
      </c>
      <c r="H72" s="1186"/>
      <c r="I72" s="1186"/>
      <c r="J72" s="1186"/>
      <c r="K72" s="1218"/>
      <c r="L72" s="1185"/>
      <c r="M72" s="1185"/>
    </row>
    <row r="73" spans="1:13" ht="12.75">
      <c r="A73" s="1166" t="s">
        <v>2155</v>
      </c>
      <c r="B73" s="1220" t="s">
        <v>2156</v>
      </c>
      <c r="C73" s="1221"/>
      <c r="D73" s="1222"/>
      <c r="E73" s="1223">
        <v>12086.19</v>
      </c>
      <c r="F73" s="1550"/>
      <c r="G73" s="1186"/>
      <c r="H73" s="1186"/>
      <c r="I73" s="1186"/>
      <c r="J73" s="1186"/>
      <c r="K73" s="1218"/>
      <c r="L73" s="1185"/>
      <c r="M73" s="1185"/>
    </row>
    <row r="74" spans="1:13" ht="12.75">
      <c r="A74" s="1166" t="s">
        <v>2157</v>
      </c>
      <c r="B74" s="1220" t="s">
        <v>2158</v>
      </c>
      <c r="C74" s="1221"/>
      <c r="D74" s="1222"/>
      <c r="E74" s="1223">
        <v>1342.95</v>
      </c>
      <c r="F74" s="1550"/>
      <c r="G74" s="1186"/>
      <c r="H74" s="1186"/>
      <c r="I74" s="1186"/>
      <c r="J74" s="1186"/>
      <c r="K74" s="1218"/>
      <c r="L74" s="1185"/>
      <c r="M74" s="1185"/>
    </row>
    <row r="75" spans="1:13" ht="12.75">
      <c r="A75" s="1166" t="s">
        <v>2159</v>
      </c>
      <c r="B75" s="1220" t="s">
        <v>2160</v>
      </c>
      <c r="C75" s="1221"/>
      <c r="D75" s="1222"/>
      <c r="E75" s="1223">
        <v>8610</v>
      </c>
      <c r="F75" s="1550"/>
      <c r="G75" s="1186"/>
      <c r="H75" s="1186"/>
      <c r="I75" s="1186"/>
      <c r="J75" s="1186"/>
      <c r="K75" s="1218"/>
      <c r="L75" s="1185"/>
      <c r="M75" s="1185"/>
    </row>
    <row r="76" spans="1:13" ht="12.75">
      <c r="A76" s="1166" t="s">
        <v>2161</v>
      </c>
      <c r="B76" s="1220" t="s">
        <v>2162</v>
      </c>
      <c r="C76" s="1221"/>
      <c r="D76" s="1222"/>
      <c r="E76" s="1223">
        <v>6150</v>
      </c>
      <c r="F76" s="1550"/>
      <c r="G76" s="1186"/>
      <c r="H76" s="1186"/>
      <c r="I76" s="1186"/>
      <c r="J76" s="1186"/>
      <c r="K76" s="1218"/>
      <c r="L76" s="1185"/>
      <c r="M76" s="1185"/>
    </row>
    <row r="77" spans="1:13" ht="25.5">
      <c r="A77" s="1166" t="s">
        <v>2163</v>
      </c>
      <c r="B77" s="1220" t="s">
        <v>2164</v>
      </c>
      <c r="C77" s="1221"/>
      <c r="D77" s="1224"/>
      <c r="E77" s="1225">
        <v>6765</v>
      </c>
      <c r="F77" s="1550"/>
      <c r="G77" s="1186"/>
      <c r="H77" s="1186"/>
      <c r="I77" s="1186"/>
      <c r="J77" s="1186"/>
      <c r="K77" s="1218"/>
      <c r="L77" s="1185"/>
      <c r="M77" s="1185"/>
    </row>
    <row r="78" spans="1:13" ht="12.75">
      <c r="A78" s="1185"/>
      <c r="B78" s="1185"/>
      <c r="C78" s="1185"/>
      <c r="D78" s="1226" t="s">
        <v>1365</v>
      </c>
      <c r="E78" s="1227">
        <f>SUM(E64:E77)</f>
        <v>272251.86</v>
      </c>
      <c r="F78" s="1185"/>
      <c r="G78" s="1186"/>
      <c r="H78" s="1186"/>
      <c r="I78" s="1186"/>
      <c r="J78" s="1186"/>
      <c r="K78" s="1218"/>
      <c r="L78" s="1185"/>
      <c r="M78" s="1185"/>
    </row>
    <row r="79" spans="1:13" ht="15.75" thickBot="1">
      <c r="A79" s="501"/>
      <c r="B79" s="501"/>
      <c r="C79" s="501"/>
      <c r="D79" s="501"/>
      <c r="E79" s="501"/>
      <c r="F79" s="501"/>
      <c r="G79" s="502"/>
      <c r="H79" s="502"/>
      <c r="I79" s="502"/>
      <c r="J79" s="502"/>
      <c r="K79" s="503"/>
      <c r="L79" s="501"/>
      <c r="M79" s="501"/>
    </row>
    <row r="80" spans="1:13" ht="27" customHeight="1" thickBot="1">
      <c r="A80" s="1504" t="s">
        <v>2183</v>
      </c>
      <c r="B80" s="1505"/>
      <c r="C80" s="1505"/>
      <c r="D80" s="1506"/>
      <c r="E80" s="1228">
        <f>SUM(E78)+G62+I44+G33+L23+L20</f>
        <v>1044724.2655999999</v>
      </c>
      <c r="F80" s="501"/>
      <c r="G80" s="502"/>
      <c r="H80" s="502"/>
      <c r="I80" s="502"/>
      <c r="J80" s="502"/>
      <c r="K80" s="503"/>
      <c r="L80" s="501"/>
      <c r="M80" s="501"/>
    </row>
    <row r="81" spans="1:13" ht="36" customHeight="1" thickBot="1">
      <c r="A81" s="501"/>
      <c r="B81" s="501"/>
      <c r="C81" s="501"/>
      <c r="D81" s="501"/>
      <c r="E81" s="501"/>
      <c r="F81" s="501"/>
      <c r="G81" s="502"/>
      <c r="H81" s="502"/>
      <c r="I81" s="502"/>
      <c r="J81" s="502"/>
      <c r="K81" s="503"/>
      <c r="L81" s="501"/>
      <c r="M81" s="501"/>
    </row>
    <row r="82" spans="1:13" ht="24" customHeight="1" thickBot="1">
      <c r="A82" s="1236" t="s">
        <v>615</v>
      </c>
      <c r="B82" s="1185"/>
      <c r="C82" s="1229" t="s">
        <v>1409</v>
      </c>
      <c r="D82" s="1230" t="s">
        <v>1410</v>
      </c>
      <c r="E82" s="501"/>
      <c r="F82" s="501"/>
      <c r="G82" s="502"/>
      <c r="H82" s="502"/>
      <c r="I82" s="502"/>
      <c r="J82" s="502"/>
      <c r="K82" s="503"/>
      <c r="L82" s="501"/>
      <c r="M82" s="501"/>
    </row>
    <row r="83" spans="1:13" ht="19.5" customHeight="1">
      <c r="A83" s="1501" t="s">
        <v>2179</v>
      </c>
      <c r="B83" s="1502"/>
      <c r="C83" s="1231">
        <v>1995</v>
      </c>
      <c r="D83" s="1232">
        <v>20000</v>
      </c>
      <c r="E83" s="501"/>
      <c r="F83" s="501"/>
      <c r="G83" s="502"/>
      <c r="H83" s="502"/>
      <c r="I83" s="502"/>
      <c r="J83" s="502"/>
      <c r="K83" s="503"/>
      <c r="L83" s="501"/>
      <c r="M83" s="501"/>
    </row>
    <row r="84" spans="1:13" ht="30" customHeight="1">
      <c r="A84" s="1501" t="s">
        <v>2180</v>
      </c>
      <c r="B84" s="1502"/>
      <c r="C84" s="256">
        <v>2008</v>
      </c>
      <c r="D84" s="1233">
        <v>35000</v>
      </c>
      <c r="E84" s="501"/>
      <c r="F84" s="501"/>
      <c r="G84" s="502"/>
      <c r="H84" s="502"/>
      <c r="I84" s="502"/>
      <c r="J84" s="502"/>
      <c r="K84" s="503"/>
      <c r="L84" s="501"/>
      <c r="M84" s="501"/>
    </row>
    <row r="85" spans="1:13" ht="19.5" customHeight="1">
      <c r="A85" s="1501" t="s">
        <v>2181</v>
      </c>
      <c r="B85" s="1502"/>
      <c r="C85" s="256">
        <v>2003</v>
      </c>
      <c r="D85" s="1233">
        <v>12500</v>
      </c>
      <c r="E85" s="501"/>
      <c r="F85" s="501"/>
      <c r="G85" s="502"/>
      <c r="H85" s="502"/>
      <c r="I85" s="502"/>
      <c r="J85" s="502"/>
      <c r="K85" s="503"/>
      <c r="L85" s="501"/>
      <c r="M85" s="501"/>
    </row>
    <row r="86" spans="1:13" ht="30" customHeight="1" thickBot="1">
      <c r="A86" s="1507" t="s">
        <v>2182</v>
      </c>
      <c r="B86" s="1508"/>
      <c r="C86" s="1234">
        <v>2016</v>
      </c>
      <c r="D86" s="1235">
        <v>26176.6</v>
      </c>
      <c r="E86" s="501"/>
      <c r="F86" s="501"/>
      <c r="G86" s="502"/>
      <c r="H86" s="502"/>
      <c r="I86" s="502"/>
      <c r="J86" s="502"/>
      <c r="K86" s="503"/>
      <c r="L86" s="501"/>
      <c r="M86" s="501"/>
    </row>
    <row r="87" spans="1:13" ht="30" customHeight="1" thickBot="1">
      <c r="A87" s="1509" t="s">
        <v>219</v>
      </c>
      <c r="B87" s="1510"/>
      <c r="C87" s="1511"/>
      <c r="D87" s="1228">
        <f>SUM(D83:D86)</f>
        <v>93676.6</v>
      </c>
      <c r="E87" s="501"/>
      <c r="F87" s="501"/>
      <c r="G87" s="502"/>
      <c r="H87" s="502"/>
      <c r="I87" s="502"/>
      <c r="J87" s="502"/>
      <c r="K87" s="503"/>
      <c r="L87" s="501"/>
      <c r="M87" s="501"/>
    </row>
    <row r="88" spans="1:13" ht="15">
      <c r="A88" s="501"/>
      <c r="B88" s="501"/>
      <c r="C88" s="501"/>
      <c r="D88" s="501"/>
      <c r="E88" s="501"/>
      <c r="F88" s="501"/>
      <c r="G88" s="502"/>
      <c r="H88" s="502"/>
      <c r="I88" s="502"/>
      <c r="J88" s="502"/>
      <c r="K88" s="503"/>
      <c r="L88" s="501"/>
      <c r="M88" s="501"/>
    </row>
  </sheetData>
  <sheetProtection/>
  <mergeCells count="58">
    <mergeCell ref="F64:F77"/>
    <mergeCell ref="B2:G2"/>
    <mergeCell ref="H2:K2"/>
    <mergeCell ref="A3:A14"/>
    <mergeCell ref="A25:A27"/>
    <mergeCell ref="C25:C27"/>
    <mergeCell ref="D25:D27"/>
    <mergeCell ref="F25:F27"/>
    <mergeCell ref="G25:G27"/>
    <mergeCell ref="A35:A37"/>
    <mergeCell ref="M5:M19"/>
    <mergeCell ref="B16:G17"/>
    <mergeCell ref="H16:K16"/>
    <mergeCell ref="A18:A19"/>
    <mergeCell ref="A38:A40"/>
    <mergeCell ref="B38:B40"/>
    <mergeCell ref="F38:F40"/>
    <mergeCell ref="G38:G40"/>
    <mergeCell ref="F41:F43"/>
    <mergeCell ref="G41:G43"/>
    <mergeCell ref="E35:H36"/>
    <mergeCell ref="I35:I37"/>
    <mergeCell ref="H38:H40"/>
    <mergeCell ref="I38:I40"/>
    <mergeCell ref="H41:H43"/>
    <mergeCell ref="I41:I43"/>
    <mergeCell ref="A46:A47"/>
    <mergeCell ref="B46:B47"/>
    <mergeCell ref="C46:C47"/>
    <mergeCell ref="D46:D47"/>
    <mergeCell ref="F46:F47"/>
    <mergeCell ref="G46:G47"/>
    <mergeCell ref="A41:A43"/>
    <mergeCell ref="B41:B43"/>
    <mergeCell ref="A48:A51"/>
    <mergeCell ref="B48:B51"/>
    <mergeCell ref="C48:C51"/>
    <mergeCell ref="D48:D51"/>
    <mergeCell ref="F48:F51"/>
    <mergeCell ref="G48:G51"/>
    <mergeCell ref="F58:F61"/>
    <mergeCell ref="G58:G61"/>
    <mergeCell ref="F52:F57"/>
    <mergeCell ref="G52:G57"/>
    <mergeCell ref="A52:A57"/>
    <mergeCell ref="B52:B57"/>
    <mergeCell ref="C52:C57"/>
    <mergeCell ref="D52:D57"/>
    <mergeCell ref="A84:B84"/>
    <mergeCell ref="A85:B85"/>
    <mergeCell ref="A86:B86"/>
    <mergeCell ref="A87:C87"/>
    <mergeCell ref="A83:B83"/>
    <mergeCell ref="D58:D61"/>
    <mergeCell ref="A58:A61"/>
    <mergeCell ref="B58:B61"/>
    <mergeCell ref="C58:C61"/>
    <mergeCell ref="A80:D80"/>
  </mergeCells>
  <printOptions/>
  <pageMargins left="0.31496062992125984" right="0.31496062992125984" top="0.7480314960629921" bottom="0.5511811023622047" header="0.31496062992125984" footer="0.31496062992125984"/>
  <pageSetup fitToHeight="3" fitToWidth="1" horizontalDpi="600" verticalDpi="600" orientation="landscape" paperSize="9" scale="64" r:id="rId1"/>
  <headerFooter alignWithMargins="0">
    <oddHeader>&amp;LZałacznik nr 17
Wykaz jednostek pływajacych</oddHeader>
    <oddFooter>&amp;CStrona &amp;P z &amp;N</oddFooter>
  </headerFooter>
  <rowBreaks count="2" manualBreakCount="2">
    <brk id="23" max="12" man="1"/>
    <brk id="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70" zoomScaleNormal="80" zoomScaleSheetLayoutView="70" zoomScalePageLayoutView="60" workbookViewId="0" topLeftCell="A1">
      <selection activeCell="C23" sqref="C23"/>
    </sheetView>
  </sheetViews>
  <sheetFormatPr defaultColWidth="9.140625" defaultRowHeight="15"/>
  <cols>
    <col min="1" max="1" width="4.00390625" style="2" customWidth="1"/>
    <col min="2" max="2" width="49.421875" style="74" customWidth="1"/>
    <col min="3" max="3" width="20.28125" style="36" customWidth="1"/>
    <col min="4" max="4" width="18.57421875" style="17" customWidth="1"/>
    <col min="5" max="5" width="16.28125" style="17" customWidth="1"/>
    <col min="6" max="6" width="17.140625" style="17" customWidth="1"/>
    <col min="7" max="7" width="17.28125" style="17" customWidth="1"/>
    <col min="8" max="8" width="13.57421875" style="17" customWidth="1"/>
    <col min="9" max="9" width="19.7109375" style="17" customWidth="1"/>
    <col min="10" max="11" width="15.28125" style="17" customWidth="1"/>
    <col min="12" max="12" width="15.28125" style="72" customWidth="1"/>
    <col min="13" max="13" width="19.57421875" style="2" customWidth="1"/>
    <col min="14" max="14" width="10.00390625" style="2" bestFit="1" customWidth="1"/>
    <col min="15" max="16384" width="9.140625" style="2" customWidth="1"/>
  </cols>
  <sheetData>
    <row r="1" spans="1:13" ht="54.75" customHeight="1" thickBot="1">
      <c r="A1" s="324" t="s">
        <v>322</v>
      </c>
      <c r="B1" s="325" t="s">
        <v>265</v>
      </c>
      <c r="C1" s="527" t="s">
        <v>215</v>
      </c>
      <c r="D1" s="1035" t="s">
        <v>995</v>
      </c>
      <c r="E1" s="1003"/>
      <c r="F1" s="1003"/>
      <c r="G1" s="1003"/>
      <c r="H1" s="1003"/>
      <c r="I1" s="971"/>
      <c r="J1" s="326" t="s">
        <v>1842</v>
      </c>
      <c r="K1" s="326" t="s">
        <v>2534</v>
      </c>
      <c r="L1" s="326" t="s">
        <v>2535</v>
      </c>
      <c r="M1" s="327" t="s">
        <v>290</v>
      </c>
    </row>
    <row r="2" spans="1:13" ht="15" customHeight="1">
      <c r="A2" s="1382">
        <v>1</v>
      </c>
      <c r="B2" s="1378" t="s">
        <v>2881</v>
      </c>
      <c r="C2" s="1380"/>
      <c r="D2" s="1372" t="s">
        <v>1538</v>
      </c>
      <c r="E2" s="1372">
        <f>'zał. 10 wykaz mienia UM'!E450</f>
        <v>12053055.290000001</v>
      </c>
      <c r="F2" s="1372"/>
      <c r="G2" s="1372"/>
      <c r="H2" s="1372"/>
      <c r="I2" s="1373"/>
      <c r="J2" s="1370">
        <v>200000</v>
      </c>
      <c r="K2" s="323"/>
      <c r="L2" s="1368">
        <v>10000</v>
      </c>
      <c r="M2" s="1366">
        <f>SUM(E2:L3)</f>
        <v>12263055.290000001</v>
      </c>
    </row>
    <row r="3" spans="1:13" ht="30" customHeight="1">
      <c r="A3" s="1383"/>
      <c r="B3" s="1379"/>
      <c r="C3" s="1381"/>
      <c r="D3" s="1374"/>
      <c r="E3" s="1374"/>
      <c r="F3" s="1374"/>
      <c r="G3" s="1374"/>
      <c r="H3" s="1374"/>
      <c r="I3" s="1375"/>
      <c r="J3" s="1371"/>
      <c r="K3" s="320"/>
      <c r="L3" s="1369"/>
      <c r="M3" s="1367"/>
    </row>
    <row r="4" spans="1:13" ht="39.75" customHeight="1">
      <c r="A4" s="1383"/>
      <c r="B4" s="1002" t="s">
        <v>2882</v>
      </c>
      <c r="C4" s="525">
        <v>30607832.12</v>
      </c>
      <c r="D4" s="526"/>
      <c r="E4" s="331"/>
      <c r="F4" s="331"/>
      <c r="G4" s="331"/>
      <c r="H4" s="331"/>
      <c r="I4" s="331"/>
      <c r="J4" s="329"/>
      <c r="K4" s="329"/>
      <c r="L4" s="329"/>
      <c r="M4" s="531">
        <f>SUM(C4:L4)</f>
        <v>30607832.12</v>
      </c>
    </row>
    <row r="5" spans="1:13" ht="39.75" customHeight="1">
      <c r="A5" s="1383"/>
      <c r="B5" s="1002" t="s">
        <v>2883</v>
      </c>
      <c r="C5" s="102">
        <f>'zał. 8 (budynki, budowle)'!C243</f>
        <v>427699.51</v>
      </c>
      <c r="D5" s="78"/>
      <c r="E5" s="328"/>
      <c r="F5" s="328"/>
      <c r="G5" s="328"/>
      <c r="H5" s="321"/>
      <c r="I5" s="321"/>
      <c r="J5" s="330"/>
      <c r="K5" s="329"/>
      <c r="L5" s="329"/>
      <c r="M5" s="532">
        <f>SUM(C5:L5)</f>
        <v>427699.51</v>
      </c>
    </row>
    <row r="6" spans="1:13" ht="39.75" customHeight="1">
      <c r="A6" s="1383"/>
      <c r="B6" s="1004" t="s">
        <v>2884</v>
      </c>
      <c r="C6" s="328">
        <f>'zał. 8 (budynki, budowle)'!C249</f>
        <v>7492698</v>
      </c>
      <c r="D6" s="78"/>
      <c r="E6" s="328"/>
      <c r="F6" s="328"/>
      <c r="G6" s="328"/>
      <c r="H6" s="321"/>
      <c r="I6" s="321"/>
      <c r="J6" s="321"/>
      <c r="K6" s="328"/>
      <c r="L6" s="328"/>
      <c r="M6" s="532">
        <f>SUM(C6:L6)</f>
        <v>7492698</v>
      </c>
    </row>
    <row r="7" spans="1:13" ht="39.75" customHeight="1">
      <c r="A7" s="1377"/>
      <c r="B7" s="1004" t="s">
        <v>2885</v>
      </c>
      <c r="C7" s="655"/>
      <c r="D7" s="655">
        <f>'zał. 11 wyposażenie wozu straż.'!D141</f>
        <v>182841.4100000001</v>
      </c>
      <c r="E7" s="528"/>
      <c r="F7" s="528"/>
      <c r="G7" s="528"/>
      <c r="H7" s="528"/>
      <c r="I7" s="528"/>
      <c r="J7" s="528"/>
      <c r="K7" s="528"/>
      <c r="L7" s="656"/>
      <c r="M7" s="533">
        <f>SUM(D7)</f>
        <v>182841.4100000001</v>
      </c>
    </row>
    <row r="8" spans="1:13" ht="24.75" customHeight="1">
      <c r="A8" s="847">
        <v>2</v>
      </c>
      <c r="B8" s="219" t="s">
        <v>307</v>
      </c>
      <c r="C8" s="434">
        <f>'zał. 8 (budynki, budowle)'!C257</f>
        <v>9798344.18</v>
      </c>
      <c r="D8" s="317"/>
      <c r="E8" s="331"/>
      <c r="F8" s="332">
        <v>41863.32</v>
      </c>
      <c r="G8" s="331">
        <v>10275.4</v>
      </c>
      <c r="H8" s="331"/>
      <c r="I8" s="331">
        <v>39888.54</v>
      </c>
      <c r="J8" s="331">
        <v>1202719.26</v>
      </c>
      <c r="K8" s="331"/>
      <c r="L8" s="331"/>
      <c r="M8" s="532">
        <f aca="true" t="shared" si="0" ref="M8:M14">SUM(C8:L8)</f>
        <v>11093090.7</v>
      </c>
    </row>
    <row r="9" spans="1:13" ht="24.75" customHeight="1">
      <c r="A9" s="1376">
        <v>3</v>
      </c>
      <c r="B9" s="1002" t="s">
        <v>2446</v>
      </c>
      <c r="C9" s="447">
        <f>'zał. 8 (budynki, budowle)'!C281+'zał. 8 (budynki, budowle)'!C377</f>
        <v>54082796.76</v>
      </c>
      <c r="D9" s="806"/>
      <c r="E9" s="321">
        <v>440992.04</v>
      </c>
      <c r="F9" s="646">
        <f>C27</f>
        <v>7100</v>
      </c>
      <c r="G9" s="321">
        <v>911738.09</v>
      </c>
      <c r="H9" s="812">
        <v>13900</v>
      </c>
      <c r="I9" s="321">
        <v>2305343.24</v>
      </c>
      <c r="J9" s="321">
        <v>1866438.8</v>
      </c>
      <c r="K9" s="321"/>
      <c r="L9" s="321"/>
      <c r="M9" s="531">
        <f t="shared" si="0"/>
        <v>59628308.93</v>
      </c>
    </row>
    <row r="10" spans="1:13" ht="24.75" customHeight="1">
      <c r="A10" s="1377"/>
      <c r="B10" s="1002" t="s">
        <v>2184</v>
      </c>
      <c r="C10" s="810">
        <f>'zał. 8 (budynki, budowle)'!C389</f>
        <v>3650873.5599999996</v>
      </c>
      <c r="D10" s="813"/>
      <c r="E10" s="814"/>
      <c r="F10" s="815">
        <v>564037.31</v>
      </c>
      <c r="G10" s="814"/>
      <c r="H10" s="816"/>
      <c r="I10" s="814"/>
      <c r="J10" s="814"/>
      <c r="K10" s="814"/>
      <c r="L10" s="817"/>
      <c r="M10" s="811">
        <f t="shared" si="0"/>
        <v>4214910.869999999</v>
      </c>
    </row>
    <row r="11" spans="1:13" ht="24.75" customHeight="1">
      <c r="A11" s="807">
        <v>4</v>
      </c>
      <c r="B11" s="219" t="s">
        <v>308</v>
      </c>
      <c r="C11" s="808">
        <f>'zał. 8 (budynki, budowle)'!C395</f>
        <v>11357213.600000001</v>
      </c>
      <c r="D11" s="317"/>
      <c r="E11" s="809">
        <v>200043.57</v>
      </c>
      <c r="F11" s="331"/>
      <c r="G11" s="331">
        <v>2722213.89</v>
      </c>
      <c r="H11" s="809"/>
      <c r="I11" s="335">
        <v>200707.91</v>
      </c>
      <c r="J11" s="331">
        <v>124936.88</v>
      </c>
      <c r="K11" s="331"/>
      <c r="L11" s="331"/>
      <c r="M11" s="534">
        <f t="shared" si="0"/>
        <v>14605115.850000003</v>
      </c>
    </row>
    <row r="12" spans="1:13" ht="24.75" customHeight="1">
      <c r="A12" s="1005">
        <v>5</v>
      </c>
      <c r="B12" s="219" t="s">
        <v>309</v>
      </c>
      <c r="C12" s="102">
        <f>'zał. 8 (budynki, budowle)'!C398</f>
        <v>122381.8</v>
      </c>
      <c r="D12" s="78"/>
      <c r="E12" s="328"/>
      <c r="F12" s="328"/>
      <c r="G12" s="328"/>
      <c r="H12" s="328"/>
      <c r="I12" s="328"/>
      <c r="J12" s="328">
        <v>282873.37</v>
      </c>
      <c r="K12" s="328"/>
      <c r="L12" s="328">
        <v>1274786.13</v>
      </c>
      <c r="M12" s="531">
        <f t="shared" si="0"/>
        <v>1680041.2999999998</v>
      </c>
    </row>
    <row r="13" spans="1:13" ht="24.75" customHeight="1">
      <c r="A13" s="1005">
        <v>6</v>
      </c>
      <c r="B13" s="706" t="s">
        <v>310</v>
      </c>
      <c r="C13" s="143"/>
      <c r="D13" s="75"/>
      <c r="E13" s="321">
        <v>23675.04</v>
      </c>
      <c r="F13" s="335"/>
      <c r="G13" s="321"/>
      <c r="H13" s="321"/>
      <c r="I13" s="321">
        <v>449</v>
      </c>
      <c r="J13" s="332">
        <v>127477.89</v>
      </c>
      <c r="K13" s="332"/>
      <c r="L13" s="321"/>
      <c r="M13" s="532">
        <f t="shared" si="0"/>
        <v>151601.93</v>
      </c>
    </row>
    <row r="14" spans="1:13" ht="24.75" customHeight="1">
      <c r="A14" s="1005">
        <v>7</v>
      </c>
      <c r="B14" s="219" t="s">
        <v>1393</v>
      </c>
      <c r="C14" s="328">
        <f>'zał. 8 (budynki, budowle)'!C402</f>
        <v>10397377.17</v>
      </c>
      <c r="D14" s="78"/>
      <c r="E14" s="333"/>
      <c r="F14" s="328"/>
      <c r="G14" s="328"/>
      <c r="H14" s="328"/>
      <c r="I14" s="328"/>
      <c r="J14" s="328">
        <v>100000</v>
      </c>
      <c r="K14" s="328"/>
      <c r="L14" s="333">
        <v>48000</v>
      </c>
      <c r="M14" s="531">
        <f t="shared" si="0"/>
        <v>10545377.17</v>
      </c>
    </row>
    <row r="15" spans="1:13" ht="39.75" customHeight="1">
      <c r="A15" s="1005">
        <v>8</v>
      </c>
      <c r="B15" s="219" t="s">
        <v>1016</v>
      </c>
      <c r="C15" s="333">
        <f>'zał. 8 (budynki, budowle)'!D405</f>
        <v>16303000</v>
      </c>
      <c r="D15" s="78"/>
      <c r="E15" s="328"/>
      <c r="F15" s="328"/>
      <c r="G15" s="328"/>
      <c r="H15" s="328"/>
      <c r="I15" s="328"/>
      <c r="J15" s="331">
        <v>397116</v>
      </c>
      <c r="K15" s="332"/>
      <c r="L15" s="321">
        <v>223005.79</v>
      </c>
      <c r="M15" s="531">
        <f aca="true" t="shared" si="1" ref="M15:M20">SUM(C15:L15)</f>
        <v>16923121.79</v>
      </c>
    </row>
    <row r="16" spans="1:13" ht="39.75" customHeight="1">
      <c r="A16" s="1005">
        <v>9</v>
      </c>
      <c r="B16" s="219" t="s">
        <v>1381</v>
      </c>
      <c r="C16" s="333">
        <f>'zał. 8 (budynki, budowle)'!C408</f>
        <v>5551410.65</v>
      </c>
      <c r="D16" s="78"/>
      <c r="E16" s="328">
        <v>4000</v>
      </c>
      <c r="F16" s="328">
        <v>7500</v>
      </c>
      <c r="G16" s="328">
        <v>5000</v>
      </c>
      <c r="H16" s="328"/>
      <c r="I16" s="328">
        <v>8951.98</v>
      </c>
      <c r="J16" s="333">
        <v>1073041.32</v>
      </c>
      <c r="K16" s="333"/>
      <c r="L16" s="333">
        <v>232807.37</v>
      </c>
      <c r="M16" s="531">
        <f>SUM(C16:L16)</f>
        <v>6882711.320000001</v>
      </c>
    </row>
    <row r="17" spans="1:13" ht="39.75" customHeight="1">
      <c r="A17" s="1005">
        <v>10</v>
      </c>
      <c r="B17" s="219" t="s">
        <v>1017</v>
      </c>
      <c r="C17" s="328">
        <f>'zał. 8 (budynki, budowle)'!C412</f>
        <v>3448759.37</v>
      </c>
      <c r="D17" s="78"/>
      <c r="E17" s="328"/>
      <c r="F17" s="328">
        <v>4696.39</v>
      </c>
      <c r="G17" s="328">
        <v>5561.98</v>
      </c>
      <c r="H17" s="328">
        <v>13478.54</v>
      </c>
      <c r="I17" s="328">
        <v>23065.45</v>
      </c>
      <c r="J17" s="328">
        <v>663563.02</v>
      </c>
      <c r="K17" s="328"/>
      <c r="L17" s="328">
        <v>80937.16</v>
      </c>
      <c r="M17" s="531">
        <f t="shared" si="1"/>
        <v>4240061.91</v>
      </c>
    </row>
    <row r="18" spans="1:13" ht="39.75" customHeight="1">
      <c r="A18" s="1005">
        <v>11</v>
      </c>
      <c r="B18" s="219" t="s">
        <v>81</v>
      </c>
      <c r="C18" s="333">
        <f>'zał. 8 (budynki, budowle)'!C422</f>
        <v>3637673.29</v>
      </c>
      <c r="D18" s="78"/>
      <c r="E18" s="328"/>
      <c r="F18" s="328">
        <v>5174.63</v>
      </c>
      <c r="G18" s="328"/>
      <c r="H18" s="328"/>
      <c r="I18" s="328">
        <v>48561.84</v>
      </c>
      <c r="J18" s="328">
        <v>908467.87</v>
      </c>
      <c r="K18" s="328"/>
      <c r="L18" s="328">
        <v>80314.81</v>
      </c>
      <c r="M18" s="531">
        <f>SUM(C18:L18)</f>
        <v>4680192.4399999995</v>
      </c>
    </row>
    <row r="19" spans="1:13" ht="24.75" customHeight="1">
      <c r="A19" s="1005">
        <v>12</v>
      </c>
      <c r="B19" s="529" t="s">
        <v>311</v>
      </c>
      <c r="C19" s="447">
        <f>'zał. 8 (budynki, budowle)'!D425</f>
        <v>1052011.97</v>
      </c>
      <c r="D19" s="645">
        <v>30181.03</v>
      </c>
      <c r="E19" s="646"/>
      <c r="F19" s="646"/>
      <c r="G19" s="646">
        <v>193929.14</v>
      </c>
      <c r="H19" s="646">
        <v>109.5</v>
      </c>
      <c r="I19" s="646"/>
      <c r="J19" s="328">
        <v>50000</v>
      </c>
      <c r="K19" s="328"/>
      <c r="L19" s="328"/>
      <c r="M19" s="531">
        <f t="shared" si="1"/>
        <v>1326231.6400000001</v>
      </c>
    </row>
    <row r="20" spans="1:13" ht="24.75" customHeight="1">
      <c r="A20" s="1005">
        <v>13</v>
      </c>
      <c r="B20" s="529" t="s">
        <v>312</v>
      </c>
      <c r="C20" s="334">
        <f>'zał. 8 (budynki, budowle)'!C428</f>
        <v>392796.18</v>
      </c>
      <c r="D20" s="994">
        <v>331998</v>
      </c>
      <c r="E20" s="995"/>
      <c r="F20" s="995"/>
      <c r="G20" s="995"/>
      <c r="H20" s="995"/>
      <c r="I20" s="996"/>
      <c r="J20" s="644">
        <v>86675</v>
      </c>
      <c r="K20" s="321"/>
      <c r="L20" s="328">
        <v>4000</v>
      </c>
      <c r="M20" s="531">
        <f t="shared" si="1"/>
        <v>815469.1799999999</v>
      </c>
    </row>
    <row r="21" spans="1:13" ht="24.75" customHeight="1">
      <c r="A21" s="1005">
        <v>14</v>
      </c>
      <c r="B21" s="529" t="s">
        <v>2445</v>
      </c>
      <c r="C21" s="993">
        <f>'zał. 8 (budynki, budowle)'!D431</f>
        <v>949700</v>
      </c>
      <c r="D21" s="655">
        <v>410627</v>
      </c>
      <c r="E21" s="814"/>
      <c r="F21" s="814"/>
      <c r="G21" s="814"/>
      <c r="H21" s="814"/>
      <c r="I21" s="997"/>
      <c r="J21" s="817">
        <v>219062</v>
      </c>
      <c r="K21" s="328"/>
      <c r="L21" s="336">
        <v>5000</v>
      </c>
      <c r="M21" s="531">
        <f>SUM(C21:L21)</f>
        <v>1584389</v>
      </c>
    </row>
    <row r="22" spans="1:13" ht="24.75" customHeight="1">
      <c r="A22" s="1005">
        <v>15</v>
      </c>
      <c r="B22" s="529" t="s">
        <v>314</v>
      </c>
      <c r="C22" s="448">
        <f>'zał. 8 (budynki, budowle)'!C435</f>
        <v>727692.26</v>
      </c>
      <c r="D22" s="317"/>
      <c r="E22" s="331"/>
      <c r="F22" s="331">
        <v>71715.66</v>
      </c>
      <c r="G22" s="331"/>
      <c r="H22" s="331"/>
      <c r="I22" s="331"/>
      <c r="J22" s="328">
        <v>50000</v>
      </c>
      <c r="K22" s="328"/>
      <c r="L22" s="328">
        <v>9000</v>
      </c>
      <c r="M22" s="531">
        <f>SUM(C23:L23)</f>
        <v>1133407.75</v>
      </c>
    </row>
    <row r="23" spans="1:13" ht="24.75" customHeight="1">
      <c r="A23" s="1005">
        <v>16</v>
      </c>
      <c r="B23" s="529" t="s">
        <v>315</v>
      </c>
      <c r="C23" s="321">
        <f>'zał. 8 (budynki, budowle)'!C438</f>
        <v>825000</v>
      </c>
      <c r="D23" s="75"/>
      <c r="E23" s="321">
        <v>77990</v>
      </c>
      <c r="F23" s="321">
        <v>15731</v>
      </c>
      <c r="G23" s="321"/>
      <c r="H23" s="321"/>
      <c r="I23" s="321">
        <v>23594.8</v>
      </c>
      <c r="J23" s="321">
        <v>185990.77</v>
      </c>
      <c r="K23" s="328"/>
      <c r="L23" s="328">
        <v>5101.18</v>
      </c>
      <c r="M23" s="531">
        <f>SUM(C23:L23)</f>
        <v>1133407.75</v>
      </c>
    </row>
    <row r="24" spans="1:13" ht="24.75" customHeight="1">
      <c r="A24" s="1005">
        <v>17</v>
      </c>
      <c r="B24" s="813" t="s">
        <v>2165</v>
      </c>
      <c r="C24" s="334">
        <v>1633000</v>
      </c>
      <c r="D24" s="528"/>
      <c r="E24" s="814"/>
      <c r="F24" s="814"/>
      <c r="G24" s="814"/>
      <c r="H24" s="814"/>
      <c r="I24" s="814"/>
      <c r="J24" s="817"/>
      <c r="K24" s="817"/>
      <c r="L24" s="328"/>
      <c r="M24" s="532">
        <f>SUM(C24:L24)</f>
        <v>1633000</v>
      </c>
    </row>
    <row r="25" spans="1:13" ht="24.75" customHeight="1" thickBot="1">
      <c r="A25" s="1005">
        <v>18</v>
      </c>
      <c r="B25" s="219" t="s">
        <v>316</v>
      </c>
      <c r="C25" s="434">
        <f>'zał. 8 (budynki, budowle)'!C477</f>
        <v>12344915.389999999</v>
      </c>
      <c r="D25" s="331">
        <v>2733818.38</v>
      </c>
      <c r="E25" s="331">
        <v>3579974.15</v>
      </c>
      <c r="F25" s="331">
        <v>732314.15</v>
      </c>
      <c r="G25" s="331">
        <v>11456341.48</v>
      </c>
      <c r="H25" s="331">
        <v>58695.66</v>
      </c>
      <c r="I25" s="331">
        <v>522915.9</v>
      </c>
      <c r="J25" s="331">
        <v>50000</v>
      </c>
      <c r="K25" s="328">
        <v>100000</v>
      </c>
      <c r="L25" s="328"/>
      <c r="M25" s="532">
        <f>SUM(C25:L25)</f>
        <v>31578975.109999996</v>
      </c>
    </row>
    <row r="26" spans="1:13" ht="22.5" customHeight="1" thickBot="1">
      <c r="A26" s="71"/>
      <c r="B26" s="318"/>
      <c r="C26" s="322"/>
      <c r="D26" s="319"/>
      <c r="E26" s="319"/>
      <c r="F26" s="319"/>
      <c r="G26" s="319"/>
      <c r="H26" s="319"/>
      <c r="I26" s="319"/>
      <c r="J26" s="319"/>
      <c r="K26" s="319"/>
      <c r="L26" s="319"/>
      <c r="M26" s="530">
        <f>SUM(M2:M25)</f>
        <v>224823540.96999997</v>
      </c>
    </row>
    <row r="27" spans="1:13" ht="19.5" customHeight="1">
      <c r="A27" s="648" t="s">
        <v>1840</v>
      </c>
      <c r="B27" s="634" t="s">
        <v>2338</v>
      </c>
      <c r="C27" s="316">
        <v>7100</v>
      </c>
      <c r="E27" s="33"/>
      <c r="M27"/>
    </row>
    <row r="28" spans="1:3" ht="19.5" customHeight="1">
      <c r="A28" s="648"/>
      <c r="B28" s="634" t="s">
        <v>2339</v>
      </c>
      <c r="C28" s="316">
        <v>13900</v>
      </c>
    </row>
    <row r="29" spans="1:3" ht="34.5" customHeight="1">
      <c r="A29" s="648"/>
      <c r="B29" s="635" t="s">
        <v>2340</v>
      </c>
      <c r="C29" s="636">
        <v>305642.27</v>
      </c>
    </row>
    <row r="30" ht="9" customHeight="1">
      <c r="A30" s="648"/>
    </row>
    <row r="31" spans="1:3" ht="19.5" customHeight="1">
      <c r="A31" s="648" t="s">
        <v>2443</v>
      </c>
      <c r="B31" s="149" t="s">
        <v>2444</v>
      </c>
      <c r="C31" s="636">
        <v>147000</v>
      </c>
    </row>
  </sheetData>
  <sheetProtection/>
  <mergeCells count="10">
    <mergeCell ref="A9:A10"/>
    <mergeCell ref="B2:B3"/>
    <mergeCell ref="C2:C3"/>
    <mergeCell ref="D2:D3"/>
    <mergeCell ref="A2:A7"/>
    <mergeCell ref="D1:I1"/>
    <mergeCell ref="M2:M3"/>
    <mergeCell ref="L2:L3"/>
    <mergeCell ref="J2:J3"/>
    <mergeCell ref="E2:I3"/>
  </mergeCells>
  <printOptions/>
  <pageMargins left="0.3937007874015748" right="0.3937007874015748" top="0.5511811023622047" bottom="0.5511811023622047" header="0.31496062992125984" footer="0.31496062992125984"/>
  <pageSetup fitToHeight="1" fitToWidth="1" horizontalDpi="600" verticalDpi="600" orientation="landscape" paperSize="9" scale="57" r:id="rId2"/>
  <headerFooter alignWithMargins="0">
    <oddHeader xml:space="preserve">&amp;LZałącznik nr 9
zestawienie  wartości środków trwałych w podziale na Ubezpieczonych </oddHeader>
    <oddFooter>&amp;C&amp;N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5"/>
  <sheetViews>
    <sheetView view="pageBreakPreview" zoomScaleSheetLayoutView="100" workbookViewId="0" topLeftCell="A1">
      <selection activeCell="H449" sqref="H449"/>
    </sheetView>
  </sheetViews>
  <sheetFormatPr defaultColWidth="9.140625" defaultRowHeight="15"/>
  <cols>
    <col min="1" max="1" width="5.140625" style="34" customWidth="1"/>
    <col min="2" max="2" width="36.8515625" style="34" customWidth="1"/>
    <col min="3" max="3" width="16.00390625" style="34" customWidth="1"/>
    <col min="4" max="4" width="17.57421875" style="35" customWidth="1"/>
    <col min="5" max="5" width="15.7109375" style="34" customWidth="1"/>
    <col min="6" max="6" width="15.7109375" style="35" customWidth="1"/>
    <col min="7" max="7" width="11.00390625" style="34" customWidth="1"/>
    <col min="8" max="16384" width="9.140625" style="34" customWidth="1"/>
  </cols>
  <sheetData>
    <row r="1" spans="1:7" ht="24.75" customHeight="1" thickBot="1">
      <c r="A1" s="282"/>
      <c r="B1" s="283" t="s">
        <v>1411</v>
      </c>
      <c r="C1" s="284"/>
      <c r="D1" s="284" t="s">
        <v>1870</v>
      </c>
      <c r="E1" s="285"/>
      <c r="F1" s="286"/>
      <c r="G1" s="285"/>
    </row>
    <row r="2" spans="1:7" ht="15.75">
      <c r="A2" s="1390" t="s">
        <v>1412</v>
      </c>
      <c r="B2" s="1391"/>
      <c r="C2" s="1391"/>
      <c r="D2" s="1392"/>
      <c r="E2" s="285"/>
      <c r="F2" s="286"/>
      <c r="G2" s="285"/>
    </row>
    <row r="3" spans="1:7" ht="45.75" thickBot="1">
      <c r="A3" s="287" t="s">
        <v>326</v>
      </c>
      <c r="B3" s="288" t="s">
        <v>2521</v>
      </c>
      <c r="C3" s="289" t="s">
        <v>200</v>
      </c>
      <c r="D3" s="290" t="s">
        <v>201</v>
      </c>
      <c r="E3" s="285"/>
      <c r="F3" s="286"/>
      <c r="G3" s="285"/>
    </row>
    <row r="4" spans="1:7" ht="15.75">
      <c r="A4" s="720">
        <v>1</v>
      </c>
      <c r="B4" s="721" t="s">
        <v>1859</v>
      </c>
      <c r="C4" s="722">
        <v>40651</v>
      </c>
      <c r="D4" s="723">
        <v>22632</v>
      </c>
      <c r="E4" s="285"/>
      <c r="F4" s="286"/>
      <c r="G4" s="285"/>
    </row>
    <row r="5" spans="1:7" ht="15.75">
      <c r="A5" s="724">
        <v>2</v>
      </c>
      <c r="B5" s="725" t="s">
        <v>560</v>
      </c>
      <c r="C5" s="726">
        <v>40906</v>
      </c>
      <c r="D5" s="727">
        <v>16088.77</v>
      </c>
      <c r="E5" s="285"/>
      <c r="F5" s="286"/>
      <c r="G5" s="285"/>
    </row>
    <row r="6" spans="1:7" ht="15.75">
      <c r="A6" s="720">
        <v>3</v>
      </c>
      <c r="B6" s="725" t="s">
        <v>560</v>
      </c>
      <c r="C6" s="726">
        <v>40906</v>
      </c>
      <c r="D6" s="727">
        <v>16088.77</v>
      </c>
      <c r="E6" s="285"/>
      <c r="F6" s="286"/>
      <c r="G6" s="285"/>
    </row>
    <row r="7" spans="1:7" ht="15.75">
      <c r="A7" s="724">
        <v>4</v>
      </c>
      <c r="B7" s="725" t="s">
        <v>1860</v>
      </c>
      <c r="C7" s="726">
        <v>40906</v>
      </c>
      <c r="D7" s="727">
        <v>14777.43</v>
      </c>
      <c r="E7" s="285"/>
      <c r="F7" s="286"/>
      <c r="G7" s="285"/>
    </row>
    <row r="8" spans="1:7" ht="15.75">
      <c r="A8" s="720">
        <v>5</v>
      </c>
      <c r="B8" s="725" t="s">
        <v>582</v>
      </c>
      <c r="C8" s="726">
        <v>40906</v>
      </c>
      <c r="D8" s="727">
        <v>10081.42</v>
      </c>
      <c r="E8" s="285"/>
      <c r="F8" s="286"/>
      <c r="G8" s="285"/>
    </row>
    <row r="9" spans="1:7" ht="15.75">
      <c r="A9" s="724">
        <v>6</v>
      </c>
      <c r="B9" s="725" t="s">
        <v>584</v>
      </c>
      <c r="C9" s="726">
        <v>41893</v>
      </c>
      <c r="D9" s="727">
        <v>11149.95</v>
      </c>
      <c r="E9" s="285"/>
      <c r="F9" s="286"/>
      <c r="G9" s="285"/>
    </row>
    <row r="10" spans="1:7" ht="15.75">
      <c r="A10" s="720">
        <v>7</v>
      </c>
      <c r="B10" s="725" t="s">
        <v>1544</v>
      </c>
      <c r="C10" s="726">
        <v>41974</v>
      </c>
      <c r="D10" s="727">
        <v>12669</v>
      </c>
      <c r="E10" s="285"/>
      <c r="F10" s="286"/>
      <c r="G10" s="285"/>
    </row>
    <row r="11" spans="1:7" ht="15.75">
      <c r="A11" s="724">
        <v>8</v>
      </c>
      <c r="B11" s="725" t="s">
        <v>1543</v>
      </c>
      <c r="C11" s="726">
        <v>41974</v>
      </c>
      <c r="D11" s="727">
        <v>6150</v>
      </c>
      <c r="E11" s="285"/>
      <c r="F11" s="286"/>
      <c r="G11" s="285"/>
    </row>
    <row r="12" spans="1:7" ht="15.75">
      <c r="A12" s="720">
        <v>9</v>
      </c>
      <c r="B12" s="725" t="s">
        <v>1861</v>
      </c>
      <c r="C12" s="726">
        <v>42095</v>
      </c>
      <c r="D12" s="727">
        <v>826</v>
      </c>
      <c r="E12" s="285"/>
      <c r="F12" s="286"/>
      <c r="G12" s="285"/>
    </row>
    <row r="13" spans="1:7" ht="15.75">
      <c r="A13" s="724">
        <v>10</v>
      </c>
      <c r="B13" s="725" t="s">
        <v>1862</v>
      </c>
      <c r="C13" s="726">
        <v>42095</v>
      </c>
      <c r="D13" s="727">
        <v>2520.75</v>
      </c>
      <c r="E13" s="285"/>
      <c r="F13" s="286"/>
      <c r="G13" s="285"/>
    </row>
    <row r="14" spans="1:7" ht="15.75">
      <c r="A14" s="720">
        <v>11</v>
      </c>
      <c r="B14" s="725" t="s">
        <v>1863</v>
      </c>
      <c r="C14" s="726">
        <v>42334</v>
      </c>
      <c r="D14" s="727">
        <v>1240</v>
      </c>
      <c r="E14" s="285"/>
      <c r="F14" s="286"/>
      <c r="G14" s="285"/>
    </row>
    <row r="15" spans="1:7" ht="15.75">
      <c r="A15" s="724">
        <v>12</v>
      </c>
      <c r="B15" s="725" t="s">
        <v>1863</v>
      </c>
      <c r="C15" s="726">
        <v>42334</v>
      </c>
      <c r="D15" s="727">
        <v>1240</v>
      </c>
      <c r="E15" s="285"/>
      <c r="F15" s="286"/>
      <c r="G15" s="285"/>
    </row>
    <row r="16" spans="1:7" ht="15.75">
      <c r="A16" s="720">
        <v>13</v>
      </c>
      <c r="B16" s="725" t="s">
        <v>1863</v>
      </c>
      <c r="C16" s="726">
        <v>42334</v>
      </c>
      <c r="D16" s="727">
        <v>1240</v>
      </c>
      <c r="E16" s="285"/>
      <c r="F16" s="286"/>
      <c r="G16" s="285"/>
    </row>
    <row r="17" spans="1:7" ht="15.75">
      <c r="A17" s="724">
        <v>14</v>
      </c>
      <c r="B17" s="725" t="s">
        <v>1864</v>
      </c>
      <c r="C17" s="726">
        <v>42413</v>
      </c>
      <c r="D17" s="727">
        <v>640</v>
      </c>
      <c r="E17" s="285"/>
      <c r="F17" s="286"/>
      <c r="G17" s="285"/>
    </row>
    <row r="18" spans="1:7" ht="15.75">
      <c r="A18" s="720">
        <v>15</v>
      </c>
      <c r="B18" s="725" t="s">
        <v>525</v>
      </c>
      <c r="C18" s="726">
        <v>35956</v>
      </c>
      <c r="D18" s="727">
        <v>1870</v>
      </c>
      <c r="E18" s="285"/>
      <c r="F18" s="286"/>
      <c r="G18" s="285"/>
    </row>
    <row r="19" spans="1:7" ht="15.75">
      <c r="A19" s="724">
        <v>16</v>
      </c>
      <c r="B19" s="725" t="s">
        <v>526</v>
      </c>
      <c r="C19" s="726">
        <v>38068</v>
      </c>
      <c r="D19" s="727">
        <v>588</v>
      </c>
      <c r="E19" s="285"/>
      <c r="F19" s="286"/>
      <c r="G19" s="285"/>
    </row>
    <row r="20" spans="1:7" ht="15.75">
      <c r="A20" s="720">
        <v>17</v>
      </c>
      <c r="B20" s="725" t="s">
        <v>527</v>
      </c>
      <c r="C20" s="726">
        <v>38236</v>
      </c>
      <c r="D20" s="727">
        <v>830</v>
      </c>
      <c r="E20" s="285"/>
      <c r="F20" s="286"/>
      <c r="G20" s="285"/>
    </row>
    <row r="21" spans="1:7" ht="15.75">
      <c r="A21" s="724">
        <v>18</v>
      </c>
      <c r="B21" s="725" t="s">
        <v>528</v>
      </c>
      <c r="C21" s="726">
        <v>38457</v>
      </c>
      <c r="D21" s="727">
        <v>2537.6</v>
      </c>
      <c r="E21" s="285"/>
      <c r="F21" s="286"/>
      <c r="G21" s="285"/>
    </row>
    <row r="22" spans="1:7" ht="15.75">
      <c r="A22" s="720">
        <v>19</v>
      </c>
      <c r="B22" s="725" t="s">
        <v>529</v>
      </c>
      <c r="C22" s="726">
        <v>38506</v>
      </c>
      <c r="D22" s="727">
        <v>932.08</v>
      </c>
      <c r="E22" s="285"/>
      <c r="F22" s="286"/>
      <c r="G22" s="285"/>
    </row>
    <row r="23" spans="1:7" ht="15.75">
      <c r="A23" s="724">
        <v>20</v>
      </c>
      <c r="B23" s="725" t="s">
        <v>530</v>
      </c>
      <c r="C23" s="726">
        <v>38679</v>
      </c>
      <c r="D23" s="727">
        <v>1817.8</v>
      </c>
      <c r="E23" s="285"/>
      <c r="F23" s="286"/>
      <c r="G23" s="285"/>
    </row>
    <row r="24" spans="1:7" ht="15.75">
      <c r="A24" s="720">
        <v>21</v>
      </c>
      <c r="B24" s="725" t="s">
        <v>1413</v>
      </c>
      <c r="C24" s="726">
        <v>38679</v>
      </c>
      <c r="D24" s="727">
        <v>963.8</v>
      </c>
      <c r="E24" s="285"/>
      <c r="F24" s="286"/>
      <c r="G24" s="285"/>
    </row>
    <row r="25" spans="1:7" ht="15.75">
      <c r="A25" s="724">
        <v>22</v>
      </c>
      <c r="B25" s="725" t="s">
        <v>530</v>
      </c>
      <c r="C25" s="726">
        <v>38679</v>
      </c>
      <c r="D25" s="727">
        <v>1817.8</v>
      </c>
      <c r="E25" s="285"/>
      <c r="F25" s="286"/>
      <c r="G25" s="285"/>
    </row>
    <row r="26" spans="1:7" ht="15.75">
      <c r="A26" s="720">
        <v>23</v>
      </c>
      <c r="B26" s="725" t="s">
        <v>531</v>
      </c>
      <c r="C26" s="726">
        <v>38784</v>
      </c>
      <c r="D26" s="727">
        <v>368.44</v>
      </c>
      <c r="E26" s="285"/>
      <c r="F26" s="286"/>
      <c r="G26" s="285"/>
    </row>
    <row r="27" spans="1:7" ht="15.75">
      <c r="A27" s="724">
        <v>24</v>
      </c>
      <c r="B27" s="725" t="s">
        <v>532</v>
      </c>
      <c r="C27" s="726">
        <v>39178</v>
      </c>
      <c r="D27" s="727">
        <v>646.6</v>
      </c>
      <c r="E27" s="285"/>
      <c r="F27" s="286"/>
      <c r="G27" s="285"/>
    </row>
    <row r="28" spans="1:7" ht="15.75">
      <c r="A28" s="720">
        <v>25</v>
      </c>
      <c r="B28" s="725" t="s">
        <v>532</v>
      </c>
      <c r="C28" s="726">
        <v>39178</v>
      </c>
      <c r="D28" s="727">
        <v>646.6</v>
      </c>
      <c r="E28" s="285"/>
      <c r="F28" s="286"/>
      <c r="G28" s="285"/>
    </row>
    <row r="29" spans="1:7" ht="15.75">
      <c r="A29" s="724">
        <v>26</v>
      </c>
      <c r="B29" s="725" t="s">
        <v>532</v>
      </c>
      <c r="C29" s="726">
        <v>39178</v>
      </c>
      <c r="D29" s="727">
        <v>646.6</v>
      </c>
      <c r="E29" s="285"/>
      <c r="F29" s="286"/>
      <c r="G29" s="285"/>
    </row>
    <row r="30" spans="1:7" ht="15.75">
      <c r="A30" s="720">
        <v>27</v>
      </c>
      <c r="B30" s="725" t="s">
        <v>533</v>
      </c>
      <c r="C30" s="726">
        <v>39178</v>
      </c>
      <c r="D30" s="727">
        <v>646.6</v>
      </c>
      <c r="E30" s="285"/>
      <c r="F30" s="286"/>
      <c r="G30" s="285"/>
    </row>
    <row r="31" spans="1:7" ht="15.75">
      <c r="A31" s="724">
        <v>28</v>
      </c>
      <c r="B31" s="725" t="s">
        <v>533</v>
      </c>
      <c r="C31" s="726">
        <v>39178</v>
      </c>
      <c r="D31" s="727">
        <v>646.6</v>
      </c>
      <c r="E31" s="285"/>
      <c r="F31" s="286"/>
      <c r="G31" s="285"/>
    </row>
    <row r="32" spans="1:7" ht="15.75">
      <c r="A32" s="720">
        <v>29</v>
      </c>
      <c r="B32" s="725" t="s">
        <v>532</v>
      </c>
      <c r="C32" s="726">
        <v>39178</v>
      </c>
      <c r="D32" s="727">
        <v>646.6</v>
      </c>
      <c r="E32" s="285"/>
      <c r="F32" s="286"/>
      <c r="G32" s="285"/>
    </row>
    <row r="33" spans="1:7" ht="15.75">
      <c r="A33" s="724">
        <v>30</v>
      </c>
      <c r="B33" s="725" t="s">
        <v>532</v>
      </c>
      <c r="C33" s="726">
        <v>39178</v>
      </c>
      <c r="D33" s="727">
        <v>646.6</v>
      </c>
      <c r="E33" s="285"/>
      <c r="F33" s="286"/>
      <c r="G33" s="285"/>
    </row>
    <row r="34" spans="1:7" ht="15.75">
      <c r="A34" s="720">
        <v>31</v>
      </c>
      <c r="B34" s="725" t="s">
        <v>532</v>
      </c>
      <c r="C34" s="726">
        <v>39178</v>
      </c>
      <c r="D34" s="727">
        <v>646.6</v>
      </c>
      <c r="E34" s="285"/>
      <c r="F34" s="286"/>
      <c r="G34" s="285"/>
    </row>
    <row r="35" spans="1:7" ht="15.75">
      <c r="A35" s="724">
        <v>32</v>
      </c>
      <c r="B35" s="725" t="s">
        <v>534</v>
      </c>
      <c r="C35" s="726">
        <v>39178</v>
      </c>
      <c r="D35" s="727">
        <v>1842.2</v>
      </c>
      <c r="E35" s="285"/>
      <c r="F35" s="286"/>
      <c r="G35" s="285"/>
    </row>
    <row r="36" spans="1:7" ht="15.75">
      <c r="A36" s="720">
        <v>33</v>
      </c>
      <c r="B36" s="725" t="s">
        <v>534</v>
      </c>
      <c r="C36" s="726">
        <v>39178</v>
      </c>
      <c r="D36" s="727">
        <v>1842.2</v>
      </c>
      <c r="E36" s="285"/>
      <c r="F36" s="286"/>
      <c r="G36" s="285"/>
    </row>
    <row r="37" spans="1:7" ht="15.75">
      <c r="A37" s="724">
        <v>34</v>
      </c>
      <c r="B37" s="725" t="s">
        <v>534</v>
      </c>
      <c r="C37" s="726">
        <v>39178</v>
      </c>
      <c r="D37" s="727">
        <v>1622.6</v>
      </c>
      <c r="E37" s="285"/>
      <c r="F37" s="286"/>
      <c r="G37" s="285"/>
    </row>
    <row r="38" spans="1:7" ht="15.75">
      <c r="A38" s="720">
        <v>35</v>
      </c>
      <c r="B38" s="725" t="s">
        <v>226</v>
      </c>
      <c r="C38" s="726">
        <v>39178</v>
      </c>
      <c r="D38" s="727">
        <v>1622.6</v>
      </c>
      <c r="E38" s="285"/>
      <c r="F38" s="286"/>
      <c r="G38" s="285"/>
    </row>
    <row r="39" spans="1:7" ht="15.75">
      <c r="A39" s="724">
        <v>36</v>
      </c>
      <c r="B39" s="725" t="s">
        <v>226</v>
      </c>
      <c r="C39" s="726">
        <v>39178</v>
      </c>
      <c r="D39" s="727">
        <v>1622.6</v>
      </c>
      <c r="E39" s="285"/>
      <c r="F39" s="286"/>
      <c r="G39" s="285"/>
    </row>
    <row r="40" spans="1:7" ht="15.75">
      <c r="A40" s="720">
        <v>37</v>
      </c>
      <c r="B40" s="725" t="s">
        <v>226</v>
      </c>
      <c r="C40" s="726">
        <v>39178</v>
      </c>
      <c r="D40" s="727">
        <v>1622.6</v>
      </c>
      <c r="E40" s="285"/>
      <c r="F40" s="286"/>
      <c r="G40" s="285"/>
    </row>
    <row r="41" spans="1:7" ht="15.75">
      <c r="A41" s="724">
        <v>38</v>
      </c>
      <c r="B41" s="725" t="s">
        <v>226</v>
      </c>
      <c r="C41" s="726">
        <v>39178</v>
      </c>
      <c r="D41" s="727">
        <v>1622.6</v>
      </c>
      <c r="E41" s="285"/>
      <c r="F41" s="286"/>
      <c r="G41" s="285"/>
    </row>
    <row r="42" spans="1:7" ht="15.75">
      <c r="A42" s="720">
        <v>39</v>
      </c>
      <c r="B42" s="725" t="s">
        <v>226</v>
      </c>
      <c r="C42" s="726">
        <v>39178</v>
      </c>
      <c r="D42" s="727">
        <v>1627.6</v>
      </c>
      <c r="E42" s="285"/>
      <c r="F42" s="286"/>
      <c r="G42" s="285"/>
    </row>
    <row r="43" spans="1:7" ht="15.75">
      <c r="A43" s="724">
        <v>40</v>
      </c>
      <c r="B43" s="725" t="s">
        <v>226</v>
      </c>
      <c r="C43" s="726">
        <v>39178</v>
      </c>
      <c r="D43" s="727">
        <v>1622.6</v>
      </c>
      <c r="E43" s="285"/>
      <c r="F43" s="286"/>
      <c r="G43" s="285"/>
    </row>
    <row r="44" spans="1:7" ht="15.75">
      <c r="A44" s="720">
        <v>41</v>
      </c>
      <c r="B44" s="725" t="s">
        <v>535</v>
      </c>
      <c r="C44" s="726">
        <v>39178</v>
      </c>
      <c r="D44" s="727">
        <v>1616.5</v>
      </c>
      <c r="E44" s="285"/>
      <c r="F44" s="286"/>
      <c r="G44" s="285"/>
    </row>
    <row r="45" spans="1:7" ht="15.75">
      <c r="A45" s="724">
        <v>42</v>
      </c>
      <c r="B45" s="725" t="s">
        <v>535</v>
      </c>
      <c r="C45" s="726">
        <v>39178</v>
      </c>
      <c r="D45" s="727">
        <v>1616.5</v>
      </c>
      <c r="E45" s="285"/>
      <c r="F45" s="286"/>
      <c r="G45" s="285"/>
    </row>
    <row r="46" spans="1:7" ht="15.75">
      <c r="A46" s="720">
        <v>43</v>
      </c>
      <c r="B46" s="725" t="s">
        <v>536</v>
      </c>
      <c r="C46" s="726">
        <v>39178</v>
      </c>
      <c r="D46" s="727">
        <v>1854.4</v>
      </c>
      <c r="E46" s="285"/>
      <c r="F46" s="286"/>
      <c r="G46" s="285"/>
    </row>
    <row r="47" spans="1:7" ht="15.75">
      <c r="A47" s="724">
        <v>44</v>
      </c>
      <c r="B47" s="725" t="s">
        <v>537</v>
      </c>
      <c r="C47" s="726">
        <v>39272</v>
      </c>
      <c r="D47" s="727">
        <v>741.76</v>
      </c>
      <c r="E47" s="285"/>
      <c r="F47" s="286"/>
      <c r="G47" s="285"/>
    </row>
    <row r="48" spans="1:7" ht="15.75">
      <c r="A48" s="720">
        <v>45</v>
      </c>
      <c r="B48" s="725" t="s">
        <v>538</v>
      </c>
      <c r="C48" s="726">
        <v>39272</v>
      </c>
      <c r="D48" s="727">
        <v>628.3</v>
      </c>
      <c r="E48" s="285"/>
      <c r="F48" s="286"/>
      <c r="G48" s="285"/>
    </row>
    <row r="49" spans="1:7" ht="15.75">
      <c r="A49" s="724">
        <v>46</v>
      </c>
      <c r="B49" s="725" t="s">
        <v>538</v>
      </c>
      <c r="C49" s="726">
        <v>39272</v>
      </c>
      <c r="D49" s="727">
        <v>628.3</v>
      </c>
      <c r="E49" s="285"/>
      <c r="F49" s="286"/>
      <c r="G49" s="285"/>
    </row>
    <row r="50" spans="1:7" ht="15.75" customHeight="1">
      <c r="A50" s="720">
        <v>47</v>
      </c>
      <c r="B50" s="725" t="s">
        <v>538</v>
      </c>
      <c r="C50" s="726">
        <v>39272</v>
      </c>
      <c r="D50" s="727">
        <v>628.3</v>
      </c>
      <c r="E50" s="285"/>
      <c r="F50" s="286"/>
      <c r="G50" s="285"/>
    </row>
    <row r="51" spans="1:7" ht="13.5" customHeight="1">
      <c r="A51" s="724">
        <v>48</v>
      </c>
      <c r="B51" s="725" t="s">
        <v>538</v>
      </c>
      <c r="C51" s="726">
        <v>39272</v>
      </c>
      <c r="D51" s="727">
        <v>628.3</v>
      </c>
      <c r="E51" s="285"/>
      <c r="F51" s="286"/>
      <c r="G51" s="285"/>
    </row>
    <row r="52" spans="1:7" ht="15.75">
      <c r="A52" s="720">
        <v>49</v>
      </c>
      <c r="B52" s="725" t="s">
        <v>538</v>
      </c>
      <c r="C52" s="726">
        <v>39272</v>
      </c>
      <c r="D52" s="727">
        <v>628.3</v>
      </c>
      <c r="E52" s="285"/>
      <c r="F52" s="286"/>
      <c r="G52" s="285"/>
    </row>
    <row r="53" spans="1:7" ht="15.75">
      <c r="A53" s="724">
        <v>50</v>
      </c>
      <c r="B53" s="725" t="s">
        <v>538</v>
      </c>
      <c r="C53" s="726">
        <v>39272</v>
      </c>
      <c r="D53" s="727">
        <v>628.3</v>
      </c>
      <c r="E53" s="285"/>
      <c r="F53" s="286"/>
      <c r="G53" s="285"/>
    </row>
    <row r="54" spans="1:7" ht="15.75">
      <c r="A54" s="720">
        <v>51</v>
      </c>
      <c r="B54" s="725" t="s">
        <v>538</v>
      </c>
      <c r="C54" s="726">
        <v>39272</v>
      </c>
      <c r="D54" s="727">
        <v>628.3</v>
      </c>
      <c r="E54" s="285"/>
      <c r="F54" s="286"/>
      <c r="G54" s="285"/>
    </row>
    <row r="55" spans="1:7" ht="15.75">
      <c r="A55" s="724">
        <v>52</v>
      </c>
      <c r="B55" s="725" t="s">
        <v>539</v>
      </c>
      <c r="C55" s="726">
        <v>39272</v>
      </c>
      <c r="D55" s="727">
        <v>1274.26</v>
      </c>
      <c r="E55" s="285"/>
      <c r="F55" s="286"/>
      <c r="G55" s="285"/>
    </row>
    <row r="56" spans="1:7" ht="15.75">
      <c r="A56" s="720">
        <v>53</v>
      </c>
      <c r="B56" s="725" t="s">
        <v>540</v>
      </c>
      <c r="C56" s="726">
        <v>39272</v>
      </c>
      <c r="D56" s="727">
        <v>1274.27</v>
      </c>
      <c r="E56" s="285"/>
      <c r="F56" s="286"/>
      <c r="G56" s="285"/>
    </row>
    <row r="57" spans="1:7" ht="15.75">
      <c r="A57" s="724">
        <v>54</v>
      </c>
      <c r="B57" s="725" t="s">
        <v>576</v>
      </c>
      <c r="C57" s="726">
        <v>39735</v>
      </c>
      <c r="D57" s="727">
        <v>2889.5</v>
      </c>
      <c r="E57" s="285"/>
      <c r="F57" s="286"/>
      <c r="G57" s="285"/>
    </row>
    <row r="58" spans="1:7" ht="15.75">
      <c r="A58" s="720">
        <v>55</v>
      </c>
      <c r="B58" s="725" t="s">
        <v>230</v>
      </c>
      <c r="C58" s="726">
        <v>39735</v>
      </c>
      <c r="D58" s="727">
        <v>3733.2</v>
      </c>
      <c r="E58" s="285"/>
      <c r="F58" s="286"/>
      <c r="G58" s="285"/>
    </row>
    <row r="59" spans="1:7" ht="15.75">
      <c r="A59" s="724">
        <v>56</v>
      </c>
      <c r="B59" s="725" t="s">
        <v>230</v>
      </c>
      <c r="C59" s="726">
        <v>39735</v>
      </c>
      <c r="D59" s="727">
        <v>3733.2</v>
      </c>
      <c r="E59" s="285"/>
      <c r="F59" s="286"/>
      <c r="G59" s="285"/>
    </row>
    <row r="60" spans="1:7" ht="15.75">
      <c r="A60" s="720">
        <v>57</v>
      </c>
      <c r="B60" s="725" t="s">
        <v>230</v>
      </c>
      <c r="C60" s="726">
        <v>39735</v>
      </c>
      <c r="D60" s="727">
        <v>3733.2</v>
      </c>
      <c r="E60" s="285"/>
      <c r="F60" s="286"/>
      <c r="G60" s="285"/>
    </row>
    <row r="61" spans="1:7" ht="15.75">
      <c r="A61" s="724">
        <v>58</v>
      </c>
      <c r="B61" s="725" t="s">
        <v>1414</v>
      </c>
      <c r="C61" s="726">
        <v>39735</v>
      </c>
      <c r="D61" s="727">
        <v>3733.2</v>
      </c>
      <c r="E61" s="285"/>
      <c r="F61" s="286"/>
      <c r="G61" s="285"/>
    </row>
    <row r="62" spans="1:7" ht="15.75">
      <c r="A62" s="720">
        <v>59</v>
      </c>
      <c r="B62" s="725" t="s">
        <v>227</v>
      </c>
      <c r="C62" s="726">
        <v>39923</v>
      </c>
      <c r="D62" s="727">
        <v>713.7</v>
      </c>
      <c r="E62" s="285"/>
      <c r="F62" s="286"/>
      <c r="G62" s="285"/>
    </row>
    <row r="63" spans="1:7" ht="15.75">
      <c r="A63" s="724">
        <v>60</v>
      </c>
      <c r="B63" s="725" t="s">
        <v>554</v>
      </c>
      <c r="C63" s="726">
        <v>39923</v>
      </c>
      <c r="D63" s="727">
        <v>1927.6</v>
      </c>
      <c r="E63" s="285"/>
      <c r="F63" s="286"/>
      <c r="G63" s="285"/>
    </row>
    <row r="64" spans="1:7" ht="15.75">
      <c r="A64" s="720">
        <v>61</v>
      </c>
      <c r="B64" s="725" t="s">
        <v>1415</v>
      </c>
      <c r="C64" s="726">
        <v>39923</v>
      </c>
      <c r="D64" s="727">
        <v>4257.8</v>
      </c>
      <c r="E64" s="285"/>
      <c r="F64" s="286"/>
      <c r="G64" s="285"/>
    </row>
    <row r="65" spans="1:7" ht="15.75">
      <c r="A65" s="724">
        <v>62</v>
      </c>
      <c r="B65" s="725" t="s">
        <v>1416</v>
      </c>
      <c r="C65" s="726">
        <v>40156</v>
      </c>
      <c r="D65" s="727">
        <v>2000.8</v>
      </c>
      <c r="E65" s="285"/>
      <c r="F65" s="286"/>
      <c r="G65" s="285"/>
    </row>
    <row r="66" spans="1:7" ht="15.75">
      <c r="A66" s="720">
        <v>63</v>
      </c>
      <c r="B66" s="725" t="s">
        <v>1416</v>
      </c>
      <c r="C66" s="726">
        <v>40175</v>
      </c>
      <c r="D66" s="727">
        <v>2000.8</v>
      </c>
      <c r="E66" s="285"/>
      <c r="F66" s="286"/>
      <c r="G66" s="285"/>
    </row>
    <row r="67" spans="1:7" ht="15.75">
      <c r="A67" s="724">
        <v>64</v>
      </c>
      <c r="B67" s="725" t="s">
        <v>555</v>
      </c>
      <c r="C67" s="726">
        <v>40326</v>
      </c>
      <c r="D67" s="727">
        <v>3796.1</v>
      </c>
      <c r="E67" s="285"/>
      <c r="F67" s="286"/>
      <c r="G67" s="285"/>
    </row>
    <row r="68" spans="1:7" ht="15.75">
      <c r="A68" s="720">
        <v>65</v>
      </c>
      <c r="B68" s="725" t="s">
        <v>556</v>
      </c>
      <c r="C68" s="726">
        <v>40403</v>
      </c>
      <c r="D68" s="727">
        <v>433.1</v>
      </c>
      <c r="E68" s="285"/>
      <c r="F68" s="286"/>
      <c r="G68" s="285"/>
    </row>
    <row r="69" spans="1:7" ht="15.75">
      <c r="A69" s="724">
        <v>66</v>
      </c>
      <c r="B69" s="725" t="s">
        <v>556</v>
      </c>
      <c r="C69" s="726">
        <v>40403</v>
      </c>
      <c r="D69" s="727">
        <v>433.1</v>
      </c>
      <c r="E69" s="285"/>
      <c r="F69" s="286"/>
      <c r="G69" s="285"/>
    </row>
    <row r="70" spans="1:7" ht="15.75">
      <c r="A70" s="720">
        <v>67</v>
      </c>
      <c r="B70" s="725" t="s">
        <v>556</v>
      </c>
      <c r="C70" s="726">
        <v>40403</v>
      </c>
      <c r="D70" s="727">
        <v>433.1</v>
      </c>
      <c r="E70" s="285"/>
      <c r="F70" s="286"/>
      <c r="G70" s="285"/>
    </row>
    <row r="71" spans="1:7" ht="15.75">
      <c r="A71" s="724">
        <v>68</v>
      </c>
      <c r="B71" s="725" t="s">
        <v>1865</v>
      </c>
      <c r="C71" s="726">
        <v>40403</v>
      </c>
      <c r="D71" s="727">
        <v>2232.6</v>
      </c>
      <c r="E71" s="285"/>
      <c r="F71" s="286"/>
      <c r="G71" s="285"/>
    </row>
    <row r="72" spans="1:7" ht="15.75">
      <c r="A72" s="720">
        <v>69</v>
      </c>
      <c r="B72" s="725" t="s">
        <v>1866</v>
      </c>
      <c r="C72" s="726">
        <v>40533</v>
      </c>
      <c r="D72" s="727">
        <v>2908</v>
      </c>
      <c r="E72" s="285"/>
      <c r="F72" s="286"/>
      <c r="G72" s="285"/>
    </row>
    <row r="73" spans="1:7" ht="15.75">
      <c r="A73" s="724">
        <v>70</v>
      </c>
      <c r="B73" s="725" t="s">
        <v>1417</v>
      </c>
      <c r="C73" s="726">
        <v>40534</v>
      </c>
      <c r="D73" s="727">
        <v>3416</v>
      </c>
      <c r="E73" s="285"/>
      <c r="F73" s="286"/>
      <c r="G73" s="285"/>
    </row>
    <row r="74" spans="1:7" ht="15.75">
      <c r="A74" s="720">
        <v>71</v>
      </c>
      <c r="B74" s="725" t="s">
        <v>1866</v>
      </c>
      <c r="C74" s="726">
        <v>40585</v>
      </c>
      <c r="D74" s="727">
        <v>2824.6</v>
      </c>
      <c r="E74" s="285"/>
      <c r="F74" s="286"/>
      <c r="G74" s="285"/>
    </row>
    <row r="75" spans="1:7" ht="15.75">
      <c r="A75" s="724">
        <v>72</v>
      </c>
      <c r="B75" s="725" t="s">
        <v>557</v>
      </c>
      <c r="C75" s="726">
        <v>40689</v>
      </c>
      <c r="D75" s="727">
        <v>1669.11</v>
      </c>
      <c r="E75" s="285"/>
      <c r="F75" s="286"/>
      <c r="G75" s="285"/>
    </row>
    <row r="76" spans="1:7" ht="15.75">
      <c r="A76" s="720">
        <v>73</v>
      </c>
      <c r="B76" s="725" t="s">
        <v>194</v>
      </c>
      <c r="C76" s="726">
        <v>40714</v>
      </c>
      <c r="D76" s="727">
        <v>1420.65</v>
      </c>
      <c r="E76" s="285"/>
      <c r="F76" s="286"/>
      <c r="G76" s="285"/>
    </row>
    <row r="77" spans="1:7" ht="15.75">
      <c r="A77" s="724">
        <v>74</v>
      </c>
      <c r="B77" s="725" t="s">
        <v>194</v>
      </c>
      <c r="C77" s="726">
        <v>40714</v>
      </c>
      <c r="D77" s="727">
        <v>1420.65</v>
      </c>
      <c r="E77" s="285"/>
      <c r="F77" s="286"/>
      <c r="G77" s="285"/>
    </row>
    <row r="78" spans="1:7" ht="15.75">
      <c r="A78" s="720">
        <v>75</v>
      </c>
      <c r="B78" s="725" t="s">
        <v>194</v>
      </c>
      <c r="C78" s="726">
        <v>40714</v>
      </c>
      <c r="D78" s="727">
        <v>1420.65</v>
      </c>
      <c r="E78" s="285"/>
      <c r="F78" s="286"/>
      <c r="G78" s="285"/>
    </row>
    <row r="79" spans="1:7" ht="15.75">
      <c r="A79" s="724">
        <v>76</v>
      </c>
      <c r="B79" s="725" t="s">
        <v>1867</v>
      </c>
      <c r="C79" s="726">
        <v>40871</v>
      </c>
      <c r="D79" s="727">
        <v>6715.8</v>
      </c>
      <c r="E79" s="285"/>
      <c r="F79" s="286"/>
      <c r="G79" s="285"/>
    </row>
    <row r="80" spans="1:7" ht="15.75">
      <c r="A80" s="720">
        <v>77</v>
      </c>
      <c r="B80" s="725" t="s">
        <v>194</v>
      </c>
      <c r="C80" s="726">
        <v>40877</v>
      </c>
      <c r="D80" s="727">
        <v>1425.57</v>
      </c>
      <c r="E80" s="285"/>
      <c r="F80" s="286"/>
      <c r="G80" s="285"/>
    </row>
    <row r="81" spans="1:7" ht="15.75">
      <c r="A81" s="724">
        <v>78</v>
      </c>
      <c r="B81" s="725" t="s">
        <v>194</v>
      </c>
      <c r="C81" s="726">
        <v>40877</v>
      </c>
      <c r="D81" s="727">
        <v>1425.57</v>
      </c>
      <c r="E81" s="285"/>
      <c r="F81" s="286"/>
      <c r="G81" s="285"/>
    </row>
    <row r="82" spans="1:7" ht="15.75">
      <c r="A82" s="720">
        <v>79</v>
      </c>
      <c r="B82" s="725" t="s">
        <v>194</v>
      </c>
      <c r="C82" s="726">
        <v>40877</v>
      </c>
      <c r="D82" s="727">
        <v>1425.57</v>
      </c>
      <c r="E82" s="285"/>
      <c r="F82" s="286"/>
      <c r="G82" s="285"/>
    </row>
    <row r="83" spans="1:7" ht="15.75">
      <c r="A83" s="724">
        <v>80</v>
      </c>
      <c r="B83" s="725" t="s">
        <v>194</v>
      </c>
      <c r="C83" s="726">
        <v>40877</v>
      </c>
      <c r="D83" s="727">
        <v>1425.57</v>
      </c>
      <c r="E83" s="285"/>
      <c r="F83" s="286"/>
      <c r="G83" s="285"/>
    </row>
    <row r="84" spans="1:7" ht="15.75">
      <c r="A84" s="720">
        <v>81</v>
      </c>
      <c r="B84" s="725" t="s">
        <v>194</v>
      </c>
      <c r="C84" s="726">
        <v>40877</v>
      </c>
      <c r="D84" s="727">
        <v>1425.57</v>
      </c>
      <c r="E84" s="285"/>
      <c r="F84" s="286"/>
      <c r="G84" s="285"/>
    </row>
    <row r="85" spans="1:7" ht="15.75">
      <c r="A85" s="724">
        <v>82</v>
      </c>
      <c r="B85" s="725" t="s">
        <v>1868</v>
      </c>
      <c r="C85" s="726">
        <v>40898</v>
      </c>
      <c r="D85" s="727">
        <v>541.2</v>
      </c>
      <c r="E85" s="285"/>
      <c r="F85" s="286"/>
      <c r="G85" s="285"/>
    </row>
    <row r="86" spans="1:7" ht="15.75">
      <c r="A86" s="720">
        <v>83</v>
      </c>
      <c r="B86" s="725" t="s">
        <v>559</v>
      </c>
      <c r="C86" s="726">
        <v>40898</v>
      </c>
      <c r="D86" s="727">
        <v>4324.8</v>
      </c>
      <c r="E86" s="285"/>
      <c r="F86" s="286"/>
      <c r="G86" s="285"/>
    </row>
    <row r="87" spans="1:7" ht="15.75">
      <c r="A87" s="724">
        <v>84</v>
      </c>
      <c r="B87" s="725" t="s">
        <v>561</v>
      </c>
      <c r="C87" s="726">
        <v>40911</v>
      </c>
      <c r="D87" s="727">
        <v>718</v>
      </c>
      <c r="E87" s="285"/>
      <c r="F87" s="286"/>
      <c r="G87" s="285"/>
    </row>
    <row r="88" spans="1:7" ht="15.75">
      <c r="A88" s="720">
        <v>85</v>
      </c>
      <c r="B88" s="725" t="s">
        <v>562</v>
      </c>
      <c r="C88" s="726">
        <v>40998</v>
      </c>
      <c r="D88" s="727">
        <v>650</v>
      </c>
      <c r="E88" s="285"/>
      <c r="F88" s="286"/>
      <c r="G88" s="285"/>
    </row>
    <row r="89" spans="1:7" ht="15.75">
      <c r="A89" s="724">
        <v>86</v>
      </c>
      <c r="B89" s="725" t="s">
        <v>558</v>
      </c>
      <c r="C89" s="726">
        <v>40998</v>
      </c>
      <c r="D89" s="727">
        <v>1590</v>
      </c>
      <c r="E89" s="285"/>
      <c r="F89" s="286"/>
      <c r="G89" s="285"/>
    </row>
    <row r="90" spans="1:7" ht="15.75">
      <c r="A90" s="720">
        <v>87</v>
      </c>
      <c r="B90" s="725" t="s">
        <v>563</v>
      </c>
      <c r="C90" s="726">
        <v>40998</v>
      </c>
      <c r="D90" s="727">
        <v>1706.78</v>
      </c>
      <c r="E90" s="285"/>
      <c r="F90" s="286"/>
      <c r="G90" s="285"/>
    </row>
    <row r="91" spans="1:7" ht="15.75">
      <c r="A91" s="724">
        <v>88</v>
      </c>
      <c r="B91" s="725" t="s">
        <v>1669</v>
      </c>
      <c r="C91" s="726">
        <v>40998</v>
      </c>
      <c r="D91" s="727">
        <v>2194.78</v>
      </c>
      <c r="E91" s="285"/>
      <c r="F91" s="286"/>
      <c r="G91" s="285"/>
    </row>
    <row r="92" spans="1:7" ht="15.75">
      <c r="A92" s="720">
        <v>89</v>
      </c>
      <c r="B92" s="725" t="s">
        <v>564</v>
      </c>
      <c r="C92" s="726">
        <v>41102</v>
      </c>
      <c r="D92" s="727">
        <v>4452.6</v>
      </c>
      <c r="E92" s="285"/>
      <c r="F92" s="286"/>
      <c r="G92" s="285"/>
    </row>
    <row r="93" spans="1:7" ht="15.75">
      <c r="A93" s="724">
        <v>90</v>
      </c>
      <c r="B93" s="725" t="s">
        <v>565</v>
      </c>
      <c r="C93" s="726">
        <v>41191</v>
      </c>
      <c r="D93" s="727">
        <v>436.65</v>
      </c>
      <c r="E93" s="285"/>
      <c r="F93" s="286"/>
      <c r="G93" s="285"/>
    </row>
    <row r="94" spans="1:7" ht="15.75">
      <c r="A94" s="720">
        <v>91</v>
      </c>
      <c r="B94" s="725" t="s">
        <v>566</v>
      </c>
      <c r="C94" s="726">
        <v>41191</v>
      </c>
      <c r="D94" s="727">
        <v>436.65</v>
      </c>
      <c r="E94" s="285"/>
      <c r="F94" s="286"/>
      <c r="G94" s="285"/>
    </row>
    <row r="95" spans="1:7" ht="15.75">
      <c r="A95" s="724">
        <v>92</v>
      </c>
      <c r="B95" s="725" t="s">
        <v>566</v>
      </c>
      <c r="C95" s="726">
        <v>41191</v>
      </c>
      <c r="D95" s="727">
        <v>436.65</v>
      </c>
      <c r="E95" s="285"/>
      <c r="F95" s="286"/>
      <c r="G95" s="285"/>
    </row>
    <row r="96" spans="1:7" ht="15.75">
      <c r="A96" s="720">
        <v>93</v>
      </c>
      <c r="B96" s="725" t="s">
        <v>566</v>
      </c>
      <c r="C96" s="726">
        <v>41191</v>
      </c>
      <c r="D96" s="727">
        <v>436.65</v>
      </c>
      <c r="E96" s="285"/>
      <c r="F96" s="286"/>
      <c r="G96" s="285"/>
    </row>
    <row r="97" spans="1:7" ht="15.75">
      <c r="A97" s="724">
        <v>94</v>
      </c>
      <c r="B97" s="725" t="s">
        <v>566</v>
      </c>
      <c r="C97" s="726">
        <v>41191</v>
      </c>
      <c r="D97" s="727">
        <v>436.65</v>
      </c>
      <c r="E97" s="285"/>
      <c r="F97" s="286"/>
      <c r="G97" s="285"/>
    </row>
    <row r="98" spans="1:7" ht="15.75">
      <c r="A98" s="720">
        <v>95</v>
      </c>
      <c r="B98" s="725" t="s">
        <v>566</v>
      </c>
      <c r="C98" s="726">
        <v>41191</v>
      </c>
      <c r="D98" s="727">
        <v>436.65</v>
      </c>
      <c r="E98" s="285"/>
      <c r="F98" s="286"/>
      <c r="G98" s="285"/>
    </row>
    <row r="99" spans="1:7" ht="15.75">
      <c r="A99" s="724">
        <v>96</v>
      </c>
      <c r="B99" s="725" t="s">
        <v>566</v>
      </c>
      <c r="C99" s="726">
        <v>41191</v>
      </c>
      <c r="D99" s="727">
        <v>436.65</v>
      </c>
      <c r="E99" s="285"/>
      <c r="F99" s="286"/>
      <c r="G99" s="285"/>
    </row>
    <row r="100" spans="1:7" ht="15.75">
      <c r="A100" s="720">
        <v>97</v>
      </c>
      <c r="B100" s="725" t="s">
        <v>567</v>
      </c>
      <c r="C100" s="726">
        <v>41191</v>
      </c>
      <c r="D100" s="727">
        <v>1826.55</v>
      </c>
      <c r="E100" s="285"/>
      <c r="F100" s="286"/>
      <c r="G100" s="285"/>
    </row>
    <row r="101" spans="1:7" ht="15.75">
      <c r="A101" s="724">
        <v>98</v>
      </c>
      <c r="B101" s="725" t="s">
        <v>567</v>
      </c>
      <c r="C101" s="726">
        <v>41191</v>
      </c>
      <c r="D101" s="727">
        <v>1826.55</v>
      </c>
      <c r="E101" s="285"/>
      <c r="F101" s="286"/>
      <c r="G101" s="285"/>
    </row>
    <row r="102" spans="1:7" ht="15.75">
      <c r="A102" s="720">
        <v>99</v>
      </c>
      <c r="B102" s="725" t="s">
        <v>567</v>
      </c>
      <c r="C102" s="726">
        <v>41191</v>
      </c>
      <c r="D102" s="727">
        <v>1826.55</v>
      </c>
      <c r="E102" s="285"/>
      <c r="F102" s="286"/>
      <c r="G102" s="285"/>
    </row>
    <row r="103" spans="1:7" ht="15.75">
      <c r="A103" s="724">
        <v>100</v>
      </c>
      <c r="B103" s="725" t="s">
        <v>567</v>
      </c>
      <c r="C103" s="726">
        <v>41191</v>
      </c>
      <c r="D103" s="727">
        <v>1826.55</v>
      </c>
      <c r="E103" s="285"/>
      <c r="F103" s="286"/>
      <c r="G103" s="285"/>
    </row>
    <row r="104" spans="1:7" ht="15.75">
      <c r="A104" s="720">
        <v>101</v>
      </c>
      <c r="B104" s="725" t="s">
        <v>567</v>
      </c>
      <c r="C104" s="726">
        <v>41191</v>
      </c>
      <c r="D104" s="727">
        <v>1826.55</v>
      </c>
      <c r="E104" s="285"/>
      <c r="F104" s="286"/>
      <c r="G104" s="285"/>
    </row>
    <row r="105" spans="1:7" ht="15.75">
      <c r="A105" s="724">
        <v>102</v>
      </c>
      <c r="B105" s="725" t="s">
        <v>567</v>
      </c>
      <c r="C105" s="726">
        <v>41191</v>
      </c>
      <c r="D105" s="727">
        <v>1826.55</v>
      </c>
      <c r="E105" s="285"/>
      <c r="F105" s="286"/>
      <c r="G105" s="285"/>
    </row>
    <row r="106" spans="1:7" ht="15.75">
      <c r="A106" s="720">
        <v>103</v>
      </c>
      <c r="B106" s="725" t="s">
        <v>1670</v>
      </c>
      <c r="C106" s="726">
        <v>41191</v>
      </c>
      <c r="D106" s="727">
        <v>2884.35</v>
      </c>
      <c r="E106" s="285"/>
      <c r="F106" s="286"/>
      <c r="G106" s="285"/>
    </row>
    <row r="107" spans="1:7" ht="15.75">
      <c r="A107" s="724">
        <v>104</v>
      </c>
      <c r="B107" s="725" t="s">
        <v>1670</v>
      </c>
      <c r="C107" s="726">
        <v>41191</v>
      </c>
      <c r="D107" s="727">
        <v>2884.35</v>
      </c>
      <c r="E107" s="285"/>
      <c r="F107" s="286"/>
      <c r="G107" s="285"/>
    </row>
    <row r="108" spans="1:7" ht="15.75">
      <c r="A108" s="720">
        <v>105</v>
      </c>
      <c r="B108" s="725" t="s">
        <v>1671</v>
      </c>
      <c r="C108" s="726">
        <v>41191</v>
      </c>
      <c r="D108" s="727">
        <v>3440</v>
      </c>
      <c r="E108" s="285"/>
      <c r="F108" s="286"/>
      <c r="G108" s="285"/>
    </row>
    <row r="109" spans="1:7" ht="15.75">
      <c r="A109" s="724">
        <v>106</v>
      </c>
      <c r="B109" s="725" t="s">
        <v>1541</v>
      </c>
      <c r="C109" s="726">
        <v>41974</v>
      </c>
      <c r="D109" s="727">
        <v>584.25</v>
      </c>
      <c r="E109" s="285"/>
      <c r="F109" s="286"/>
      <c r="G109" s="285"/>
    </row>
    <row r="110" spans="1:7" ht="15.75">
      <c r="A110" s="720">
        <v>107</v>
      </c>
      <c r="B110" s="725" t="s">
        <v>1541</v>
      </c>
      <c r="C110" s="726">
        <v>41974</v>
      </c>
      <c r="D110" s="727">
        <v>584.25</v>
      </c>
      <c r="E110" s="285"/>
      <c r="F110" s="286"/>
      <c r="G110" s="285"/>
    </row>
    <row r="111" spans="1:7" ht="15.75">
      <c r="A111" s="724">
        <v>108</v>
      </c>
      <c r="B111" s="725" t="s">
        <v>1541</v>
      </c>
      <c r="C111" s="726">
        <v>41974</v>
      </c>
      <c r="D111" s="727">
        <v>584.25</v>
      </c>
      <c r="E111" s="285"/>
      <c r="F111" s="286"/>
      <c r="G111" s="285"/>
    </row>
    <row r="112" spans="1:7" ht="15.75">
      <c r="A112" s="720">
        <v>109</v>
      </c>
      <c r="B112" s="725" t="s">
        <v>1541</v>
      </c>
      <c r="C112" s="726">
        <v>41974</v>
      </c>
      <c r="D112" s="727">
        <v>584.25</v>
      </c>
      <c r="E112" s="285"/>
      <c r="F112" s="286"/>
      <c r="G112" s="285"/>
    </row>
    <row r="113" spans="1:7" ht="15.75">
      <c r="A113" s="724">
        <v>110</v>
      </c>
      <c r="B113" s="725" t="s">
        <v>1541</v>
      </c>
      <c r="C113" s="726">
        <v>41974</v>
      </c>
      <c r="D113" s="727">
        <v>584.25</v>
      </c>
      <c r="E113" s="285"/>
      <c r="F113" s="286"/>
      <c r="G113" s="285"/>
    </row>
    <row r="114" spans="1:7" ht="15.75">
      <c r="A114" s="720">
        <v>111</v>
      </c>
      <c r="B114" s="725" t="s">
        <v>1541</v>
      </c>
      <c r="C114" s="726">
        <v>41974</v>
      </c>
      <c r="D114" s="727">
        <v>584.25</v>
      </c>
      <c r="E114" s="285"/>
      <c r="F114" s="286"/>
      <c r="G114" s="285"/>
    </row>
    <row r="115" spans="1:7" ht="15.75">
      <c r="A115" s="724">
        <v>112</v>
      </c>
      <c r="B115" s="725" t="s">
        <v>1541</v>
      </c>
      <c r="C115" s="726">
        <v>41974</v>
      </c>
      <c r="D115" s="727">
        <v>584.25</v>
      </c>
      <c r="E115" s="285"/>
      <c r="F115" s="286"/>
      <c r="G115" s="285"/>
    </row>
    <row r="116" spans="1:7" ht="15.75">
      <c r="A116" s="720">
        <v>113</v>
      </c>
      <c r="B116" s="725" t="s">
        <v>1542</v>
      </c>
      <c r="C116" s="726">
        <v>41974</v>
      </c>
      <c r="D116" s="727">
        <v>3076</v>
      </c>
      <c r="E116" s="285"/>
      <c r="F116" s="286"/>
      <c r="G116" s="285"/>
    </row>
    <row r="117" spans="1:7" ht="15.75">
      <c r="A117" s="724">
        <v>114</v>
      </c>
      <c r="B117" s="725" t="s">
        <v>1869</v>
      </c>
      <c r="C117" s="726">
        <v>41974</v>
      </c>
      <c r="D117" s="727">
        <v>2706</v>
      </c>
      <c r="E117" s="285"/>
      <c r="F117" s="286"/>
      <c r="G117" s="285"/>
    </row>
    <row r="118" spans="1:7" ht="15.75">
      <c r="A118" s="720">
        <v>115</v>
      </c>
      <c r="B118" s="725" t="s">
        <v>1542</v>
      </c>
      <c r="C118" s="726">
        <v>41974</v>
      </c>
      <c r="D118" s="727">
        <v>2706</v>
      </c>
      <c r="E118" s="285"/>
      <c r="F118" s="286"/>
      <c r="G118" s="285"/>
    </row>
    <row r="119" spans="1:7" ht="15.75">
      <c r="A119" s="724">
        <v>116</v>
      </c>
      <c r="B119" s="725" t="s">
        <v>1869</v>
      </c>
      <c r="C119" s="726">
        <v>41974</v>
      </c>
      <c r="D119" s="727">
        <v>2706</v>
      </c>
      <c r="E119" s="285"/>
      <c r="F119" s="286"/>
      <c r="G119" s="285"/>
    </row>
    <row r="120" spans="1:7" ht="15.75">
      <c r="A120" s="720">
        <v>117</v>
      </c>
      <c r="B120" s="725" t="s">
        <v>1542</v>
      </c>
      <c r="C120" s="726">
        <v>41974</v>
      </c>
      <c r="D120" s="727">
        <v>2706</v>
      </c>
      <c r="E120" s="285"/>
      <c r="F120" s="286"/>
      <c r="G120" s="285"/>
    </row>
    <row r="121" spans="1:7" ht="15.75">
      <c r="A121" s="724">
        <v>118</v>
      </c>
      <c r="B121" s="725" t="s">
        <v>1542</v>
      </c>
      <c r="C121" s="726">
        <v>41974</v>
      </c>
      <c r="D121" s="727">
        <v>2706</v>
      </c>
      <c r="E121" s="285"/>
      <c r="F121" s="286"/>
      <c r="G121" s="285"/>
    </row>
    <row r="122" spans="1:7" ht="15.75">
      <c r="A122" s="720">
        <v>119</v>
      </c>
      <c r="B122" s="725" t="s">
        <v>1542</v>
      </c>
      <c r="C122" s="726">
        <v>41974</v>
      </c>
      <c r="D122" s="727">
        <v>2706</v>
      </c>
      <c r="E122" s="285"/>
      <c r="F122" s="286"/>
      <c r="G122" s="285"/>
    </row>
    <row r="123" spans="1:7" ht="16.5" thickBot="1">
      <c r="A123" s="724">
        <v>120</v>
      </c>
      <c r="B123" s="728" t="s">
        <v>1672</v>
      </c>
      <c r="C123" s="729">
        <v>41974</v>
      </c>
      <c r="D123" s="730">
        <v>2460</v>
      </c>
      <c r="E123" s="285"/>
      <c r="F123" s="286"/>
      <c r="G123" s="285"/>
    </row>
    <row r="124" spans="1:7" ht="16.5" thickBot="1">
      <c r="A124" s="1397" t="s">
        <v>219</v>
      </c>
      <c r="B124" s="1398"/>
      <c r="C124" s="1399"/>
      <c r="D124" s="279">
        <f>SUM(D4:D123)</f>
        <v>292304.57</v>
      </c>
      <c r="E124" s="285"/>
      <c r="F124" s="286"/>
      <c r="G124" s="285"/>
    </row>
    <row r="125" spans="1:7" ht="24.75" customHeight="1" thickBot="1">
      <c r="A125" s="1400" t="s">
        <v>1837</v>
      </c>
      <c r="B125" s="1400"/>
      <c r="C125" s="1400"/>
      <c r="D125" s="284" t="s">
        <v>1870</v>
      </c>
      <c r="E125" s="285"/>
      <c r="F125" s="286"/>
      <c r="G125" s="285"/>
    </row>
    <row r="126" spans="1:7" ht="15.75">
      <c r="A126" s="276" t="s">
        <v>1412</v>
      </c>
      <c r="B126" s="277"/>
      <c r="C126" s="277"/>
      <c r="D126" s="278"/>
      <c r="E126" s="285"/>
      <c r="F126" s="286"/>
      <c r="G126" s="285"/>
    </row>
    <row r="127" spans="1:7" ht="45.75" thickBot="1">
      <c r="A127" s="287" t="s">
        <v>326</v>
      </c>
      <c r="B127" s="288" t="s">
        <v>1418</v>
      </c>
      <c r="C127" s="289" t="s">
        <v>200</v>
      </c>
      <c r="D127" s="290" t="s">
        <v>201</v>
      </c>
      <c r="E127" s="285"/>
      <c r="F127" s="286"/>
      <c r="G127" s="285"/>
    </row>
    <row r="128" spans="1:7" ht="15.75">
      <c r="A128" s="720">
        <v>1</v>
      </c>
      <c r="B128" s="731" t="s">
        <v>524</v>
      </c>
      <c r="C128" s="732">
        <v>38014</v>
      </c>
      <c r="D128" s="733">
        <v>10650</v>
      </c>
      <c r="E128" s="285"/>
      <c r="F128" s="286"/>
      <c r="G128" s="285"/>
    </row>
    <row r="129" spans="1:7" ht="15.75">
      <c r="A129" s="720">
        <v>2</v>
      </c>
      <c r="B129" s="426" t="s">
        <v>228</v>
      </c>
      <c r="C129" s="732">
        <v>39687</v>
      </c>
      <c r="D129" s="424">
        <v>36388.18</v>
      </c>
      <c r="E129" s="285"/>
      <c r="F129" s="286"/>
      <c r="G129" s="285"/>
    </row>
    <row r="130" spans="1:7" ht="15.75">
      <c r="A130" s="720">
        <v>3</v>
      </c>
      <c r="B130" s="734" t="s">
        <v>585</v>
      </c>
      <c r="C130" s="735">
        <v>41837</v>
      </c>
      <c r="D130" s="736">
        <v>21281.69</v>
      </c>
      <c r="E130" s="285"/>
      <c r="F130" s="286"/>
      <c r="G130" s="285"/>
    </row>
    <row r="131" spans="1:7" ht="51">
      <c r="A131" s="720">
        <v>4</v>
      </c>
      <c r="B131" s="737" t="s">
        <v>1871</v>
      </c>
      <c r="C131" s="738">
        <v>2012</v>
      </c>
      <c r="D131" s="736">
        <v>23100</v>
      </c>
      <c r="E131" s="285"/>
      <c r="F131" s="286"/>
      <c r="G131" s="285"/>
    </row>
    <row r="132" spans="1:7" ht="15.75">
      <c r="A132" s="720">
        <v>5</v>
      </c>
      <c r="B132" s="734" t="s">
        <v>1421</v>
      </c>
      <c r="C132" s="735">
        <v>42734</v>
      </c>
      <c r="D132" s="736">
        <v>15000</v>
      </c>
      <c r="E132" s="285"/>
      <c r="F132" s="286"/>
      <c r="G132" s="285"/>
    </row>
    <row r="133" spans="1:7" ht="15.75">
      <c r="A133" s="720">
        <v>6</v>
      </c>
      <c r="B133" s="739" t="s">
        <v>523</v>
      </c>
      <c r="C133" s="740">
        <v>34669</v>
      </c>
      <c r="D133" s="741">
        <v>4989.8</v>
      </c>
      <c r="E133" s="285"/>
      <c r="F133" s="286"/>
      <c r="G133" s="285"/>
    </row>
    <row r="134" spans="1:7" ht="15.75">
      <c r="A134" s="720">
        <v>7</v>
      </c>
      <c r="B134" s="742" t="s">
        <v>220</v>
      </c>
      <c r="C134" s="743">
        <v>35439</v>
      </c>
      <c r="D134" s="744">
        <v>980</v>
      </c>
      <c r="E134" s="285"/>
      <c r="F134" s="286"/>
      <c r="G134" s="285"/>
    </row>
    <row r="135" spans="1:7" ht="15.75">
      <c r="A135" s="720">
        <v>8</v>
      </c>
      <c r="B135" s="742" t="s">
        <v>577</v>
      </c>
      <c r="C135" s="743">
        <v>36334</v>
      </c>
      <c r="D135" s="744">
        <v>1073.6</v>
      </c>
      <c r="E135" s="285"/>
      <c r="F135" s="286"/>
      <c r="G135" s="285"/>
    </row>
    <row r="136" spans="1:7" ht="15.75">
      <c r="A136" s="720">
        <v>9</v>
      </c>
      <c r="B136" s="742" t="s">
        <v>578</v>
      </c>
      <c r="C136" s="743">
        <v>36336</v>
      </c>
      <c r="D136" s="744">
        <v>1950</v>
      </c>
      <c r="E136" s="285"/>
      <c r="F136" s="286"/>
      <c r="G136" s="285"/>
    </row>
    <row r="137" spans="1:7" ht="15.75">
      <c r="A137" s="720">
        <v>10</v>
      </c>
      <c r="B137" s="742" t="s">
        <v>1427</v>
      </c>
      <c r="C137" s="743">
        <v>35564</v>
      </c>
      <c r="D137" s="744">
        <v>764</v>
      </c>
      <c r="E137" s="285"/>
      <c r="F137" s="286"/>
      <c r="G137" s="285"/>
    </row>
    <row r="138" spans="1:7" ht="15" customHeight="1">
      <c r="A138" s="720">
        <v>11</v>
      </c>
      <c r="B138" s="742" t="s">
        <v>1422</v>
      </c>
      <c r="C138" s="743">
        <v>35345</v>
      </c>
      <c r="D138" s="744">
        <v>683.2</v>
      </c>
      <c r="E138" s="285"/>
      <c r="F138" s="286"/>
      <c r="G138" s="285"/>
    </row>
    <row r="139" spans="1:7" ht="15.75">
      <c r="A139" s="720">
        <v>12</v>
      </c>
      <c r="B139" s="742" t="s">
        <v>1423</v>
      </c>
      <c r="C139" s="743">
        <v>35549</v>
      </c>
      <c r="D139" s="744">
        <v>795.22</v>
      </c>
      <c r="E139" s="285"/>
      <c r="F139" s="286"/>
      <c r="G139" s="285"/>
    </row>
    <row r="140" spans="1:7" ht="15.75">
      <c r="A140" s="720">
        <v>13</v>
      </c>
      <c r="B140" s="742" t="s">
        <v>1424</v>
      </c>
      <c r="C140" s="743">
        <v>35754</v>
      </c>
      <c r="D140" s="744">
        <v>544</v>
      </c>
      <c r="E140" s="285"/>
      <c r="F140" s="286"/>
      <c r="G140" s="285"/>
    </row>
    <row r="141" spans="1:7" ht="15.75">
      <c r="A141" s="720">
        <v>14</v>
      </c>
      <c r="B141" s="742" t="s">
        <v>1425</v>
      </c>
      <c r="C141" s="743">
        <v>36311</v>
      </c>
      <c r="D141" s="744">
        <v>789</v>
      </c>
      <c r="E141" s="285"/>
      <c r="F141" s="286"/>
      <c r="G141" s="285"/>
    </row>
    <row r="142" spans="1:7" ht="15.75">
      <c r="A142" s="720">
        <v>15</v>
      </c>
      <c r="B142" s="742" t="s">
        <v>1426</v>
      </c>
      <c r="C142" s="743">
        <v>36433</v>
      </c>
      <c r="D142" s="744">
        <v>600</v>
      </c>
      <c r="E142" s="285"/>
      <c r="F142" s="286"/>
      <c r="G142" s="285"/>
    </row>
    <row r="143" spans="1:7" ht="15.75">
      <c r="A143" s="720">
        <v>16</v>
      </c>
      <c r="B143" s="745" t="s">
        <v>579</v>
      </c>
      <c r="C143" s="746">
        <v>36585</v>
      </c>
      <c r="D143" s="747">
        <v>960</v>
      </c>
      <c r="E143" s="285"/>
      <c r="F143" s="286"/>
      <c r="G143" s="285"/>
    </row>
    <row r="144" spans="1:7" ht="15.75">
      <c r="A144" s="720">
        <v>17</v>
      </c>
      <c r="B144" s="745" t="s">
        <v>1427</v>
      </c>
      <c r="C144" s="748">
        <v>36587</v>
      </c>
      <c r="D144" s="749">
        <v>1210</v>
      </c>
      <c r="E144" s="285"/>
      <c r="F144" s="286"/>
      <c r="G144" s="285"/>
    </row>
    <row r="145" spans="1:7" ht="15.75">
      <c r="A145" s="720">
        <v>18</v>
      </c>
      <c r="B145" s="750" t="s">
        <v>1428</v>
      </c>
      <c r="C145" s="751">
        <v>36763</v>
      </c>
      <c r="D145" s="752">
        <v>561.2</v>
      </c>
      <c r="E145" s="285"/>
      <c r="F145" s="286"/>
      <c r="G145" s="285"/>
    </row>
    <row r="146" spans="1:7" ht="15.75">
      <c r="A146" s="720">
        <v>19</v>
      </c>
      <c r="B146" s="745" t="s">
        <v>1427</v>
      </c>
      <c r="C146" s="751">
        <v>36830</v>
      </c>
      <c r="D146" s="752">
        <v>793</v>
      </c>
      <c r="E146" s="285"/>
      <c r="F146" s="286"/>
      <c r="G146" s="285"/>
    </row>
    <row r="147" spans="1:7" ht="15.75">
      <c r="A147" s="720">
        <v>20</v>
      </c>
      <c r="B147" s="742" t="s">
        <v>1425</v>
      </c>
      <c r="C147" s="751">
        <v>37733</v>
      </c>
      <c r="D147" s="752">
        <v>1860.01</v>
      </c>
      <c r="E147" s="285"/>
      <c r="F147" s="286"/>
      <c r="G147" s="285"/>
    </row>
    <row r="148" spans="1:7" ht="15.75">
      <c r="A148" s="720">
        <v>21</v>
      </c>
      <c r="B148" s="753" t="s">
        <v>1429</v>
      </c>
      <c r="C148" s="751">
        <v>37741</v>
      </c>
      <c r="D148" s="752">
        <v>1329.8</v>
      </c>
      <c r="E148" s="285"/>
      <c r="F148" s="286"/>
      <c r="G148" s="285"/>
    </row>
    <row r="149" spans="1:7" ht="15.75">
      <c r="A149" s="720">
        <v>22</v>
      </c>
      <c r="B149" s="750" t="s">
        <v>580</v>
      </c>
      <c r="C149" s="751">
        <v>37741</v>
      </c>
      <c r="D149" s="752">
        <v>1740.48</v>
      </c>
      <c r="E149" s="285"/>
      <c r="F149" s="286"/>
      <c r="G149" s="285"/>
    </row>
    <row r="150" spans="1:7" ht="15.75">
      <c r="A150" s="720">
        <v>23</v>
      </c>
      <c r="B150" s="426" t="s">
        <v>541</v>
      </c>
      <c r="C150" s="754">
        <v>37751</v>
      </c>
      <c r="D150" s="755">
        <v>1456</v>
      </c>
      <c r="E150" s="285"/>
      <c r="F150" s="286"/>
      <c r="G150" s="285"/>
    </row>
    <row r="151" spans="1:7" ht="25.5">
      <c r="A151" s="720">
        <v>24</v>
      </c>
      <c r="B151" s="426" t="s">
        <v>1430</v>
      </c>
      <c r="C151" s="754">
        <v>37751</v>
      </c>
      <c r="D151" s="755">
        <v>1488</v>
      </c>
      <c r="E151" s="285"/>
      <c r="F151" s="286"/>
      <c r="G151" s="285"/>
    </row>
    <row r="152" spans="1:7" ht="15.75">
      <c r="A152" s="720">
        <v>25</v>
      </c>
      <c r="B152" s="753" t="s">
        <v>1431</v>
      </c>
      <c r="C152" s="751">
        <v>37797</v>
      </c>
      <c r="D152" s="752">
        <v>634.4</v>
      </c>
      <c r="E152" s="285"/>
      <c r="F152" s="286"/>
      <c r="G152" s="285"/>
    </row>
    <row r="153" spans="1:7" ht="15.75">
      <c r="A153" s="720">
        <v>26</v>
      </c>
      <c r="B153" s="426" t="s">
        <v>1432</v>
      </c>
      <c r="C153" s="754">
        <v>37973</v>
      </c>
      <c r="D153" s="755">
        <v>2202.1</v>
      </c>
      <c r="E153" s="285"/>
      <c r="F153" s="286"/>
      <c r="G153" s="285"/>
    </row>
    <row r="154" spans="1:7" ht="15.75">
      <c r="A154" s="720">
        <v>27</v>
      </c>
      <c r="B154" s="426" t="s">
        <v>202</v>
      </c>
      <c r="C154" s="754">
        <v>37973</v>
      </c>
      <c r="D154" s="755">
        <v>1199</v>
      </c>
      <c r="E154" s="285"/>
      <c r="F154" s="286"/>
      <c r="G154" s="285"/>
    </row>
    <row r="155" spans="1:7" ht="15.75">
      <c r="A155" s="720">
        <v>28</v>
      </c>
      <c r="B155" s="753" t="s">
        <v>1433</v>
      </c>
      <c r="C155" s="751">
        <v>37973</v>
      </c>
      <c r="D155" s="752">
        <v>512.4</v>
      </c>
      <c r="E155" s="285"/>
      <c r="F155" s="286"/>
      <c r="G155" s="285"/>
    </row>
    <row r="156" spans="1:7" ht="15.75">
      <c r="A156" s="720">
        <v>29</v>
      </c>
      <c r="B156" s="426" t="s">
        <v>542</v>
      </c>
      <c r="C156" s="754">
        <v>38015</v>
      </c>
      <c r="D156" s="424">
        <v>1092.22</v>
      </c>
      <c r="E156" s="285"/>
      <c r="F156" s="286"/>
      <c r="G156" s="285"/>
    </row>
    <row r="157" spans="1:7" ht="15.75">
      <c r="A157" s="720">
        <v>30</v>
      </c>
      <c r="B157" s="426" t="s">
        <v>217</v>
      </c>
      <c r="C157" s="732">
        <v>38275</v>
      </c>
      <c r="D157" s="424">
        <v>3940.6</v>
      </c>
      <c r="E157" s="285"/>
      <c r="F157" s="286"/>
      <c r="G157" s="285"/>
    </row>
    <row r="158" spans="1:7" ht="15.75">
      <c r="A158" s="720">
        <v>31</v>
      </c>
      <c r="B158" s="426" t="s">
        <v>220</v>
      </c>
      <c r="C158" s="754">
        <v>38419</v>
      </c>
      <c r="D158" s="424">
        <v>1390</v>
      </c>
      <c r="E158" s="285"/>
      <c r="F158" s="286"/>
      <c r="G158" s="285"/>
    </row>
    <row r="159" spans="1:7" ht="15.75">
      <c r="A159" s="720">
        <v>32</v>
      </c>
      <c r="B159" s="426" t="s">
        <v>221</v>
      </c>
      <c r="C159" s="754">
        <v>38420</v>
      </c>
      <c r="D159" s="424">
        <v>1686</v>
      </c>
      <c r="E159" s="285"/>
      <c r="F159" s="286"/>
      <c r="G159" s="285"/>
    </row>
    <row r="160" spans="1:7" ht="15.75">
      <c r="A160" s="720">
        <v>33</v>
      </c>
      <c r="B160" s="426" t="s">
        <v>1872</v>
      </c>
      <c r="C160" s="732">
        <v>38440</v>
      </c>
      <c r="D160" s="424">
        <v>5079.2</v>
      </c>
      <c r="E160" s="285"/>
      <c r="F160" s="286"/>
      <c r="G160" s="285"/>
    </row>
    <row r="161" spans="1:7" ht="15.75">
      <c r="A161" s="720">
        <v>34</v>
      </c>
      <c r="B161" s="426" t="s">
        <v>218</v>
      </c>
      <c r="C161" s="732">
        <v>38440</v>
      </c>
      <c r="D161" s="424">
        <v>4085.4</v>
      </c>
      <c r="E161" s="285"/>
      <c r="F161" s="286"/>
      <c r="G161" s="285"/>
    </row>
    <row r="162" spans="1:7" ht="15.75">
      <c r="A162" s="720">
        <v>35</v>
      </c>
      <c r="B162" s="426" t="s">
        <v>222</v>
      </c>
      <c r="C162" s="754">
        <v>38394</v>
      </c>
      <c r="D162" s="424">
        <v>1523.78</v>
      </c>
      <c r="E162" s="285"/>
      <c r="F162" s="286"/>
      <c r="G162" s="285"/>
    </row>
    <row r="163" spans="1:7" ht="15.75">
      <c r="A163" s="720">
        <v>36</v>
      </c>
      <c r="B163" s="756" t="s">
        <v>575</v>
      </c>
      <c r="C163" s="757">
        <v>38506</v>
      </c>
      <c r="D163" s="424">
        <v>3782</v>
      </c>
      <c r="E163" s="285"/>
      <c r="F163" s="286"/>
      <c r="G163" s="285"/>
    </row>
    <row r="164" spans="1:7" ht="15.75">
      <c r="A164" s="720">
        <v>37</v>
      </c>
      <c r="B164" s="426" t="s">
        <v>202</v>
      </c>
      <c r="C164" s="754">
        <v>38716</v>
      </c>
      <c r="D164" s="424">
        <v>2500</v>
      </c>
      <c r="E164" s="285"/>
      <c r="F164" s="286"/>
      <c r="G164" s="285"/>
    </row>
    <row r="165" spans="1:7" ht="15.75">
      <c r="A165" s="720">
        <v>38</v>
      </c>
      <c r="B165" s="426" t="s">
        <v>223</v>
      </c>
      <c r="C165" s="754">
        <v>38784</v>
      </c>
      <c r="D165" s="424">
        <v>2575.42</v>
      </c>
      <c r="E165" s="285"/>
      <c r="F165" s="286"/>
      <c r="G165" s="285"/>
    </row>
    <row r="166" spans="1:7" ht="15.75">
      <c r="A166" s="720">
        <v>39</v>
      </c>
      <c r="B166" s="426" t="s">
        <v>1434</v>
      </c>
      <c r="C166" s="754">
        <v>38919</v>
      </c>
      <c r="D166" s="424">
        <v>1548</v>
      </c>
      <c r="E166" s="285"/>
      <c r="F166" s="286"/>
      <c r="G166" s="285"/>
    </row>
    <row r="167" spans="1:7" ht="15.75">
      <c r="A167" s="720">
        <v>40</v>
      </c>
      <c r="B167" s="426" t="s">
        <v>298</v>
      </c>
      <c r="C167" s="732">
        <v>39434</v>
      </c>
      <c r="D167" s="424">
        <v>5978</v>
      </c>
      <c r="E167" s="285"/>
      <c r="F167" s="286"/>
      <c r="G167" s="285"/>
    </row>
    <row r="168" spans="1:7" ht="15.75">
      <c r="A168" s="720">
        <v>41</v>
      </c>
      <c r="B168" s="426" t="s">
        <v>203</v>
      </c>
      <c r="C168" s="754">
        <v>39191</v>
      </c>
      <c r="D168" s="424">
        <v>2800</v>
      </c>
      <c r="E168" s="285"/>
      <c r="F168" s="286"/>
      <c r="G168" s="285"/>
    </row>
    <row r="169" spans="1:7" ht="15.75">
      <c r="A169" s="720">
        <v>42</v>
      </c>
      <c r="B169" s="426" t="s">
        <v>543</v>
      </c>
      <c r="C169" s="754">
        <v>39512</v>
      </c>
      <c r="D169" s="424">
        <v>2318</v>
      </c>
      <c r="E169" s="285"/>
      <c r="F169" s="286"/>
      <c r="G169" s="285"/>
    </row>
    <row r="170" spans="1:7" ht="15.75">
      <c r="A170" s="720">
        <v>43</v>
      </c>
      <c r="B170" s="426" t="s">
        <v>1873</v>
      </c>
      <c r="C170" s="754">
        <v>39549</v>
      </c>
      <c r="D170" s="424">
        <v>697.84</v>
      </c>
      <c r="E170" s="285"/>
      <c r="F170" s="286"/>
      <c r="G170" s="285"/>
    </row>
    <row r="171" spans="1:7" ht="15.75">
      <c r="A171" s="720">
        <v>44</v>
      </c>
      <c r="B171" s="426" t="s">
        <v>841</v>
      </c>
      <c r="C171" s="757">
        <v>39549</v>
      </c>
      <c r="D171" s="424">
        <v>1329.8</v>
      </c>
      <c r="E171" s="285"/>
      <c r="F171" s="286"/>
      <c r="G171" s="285"/>
    </row>
    <row r="172" spans="1:7" ht="15.75">
      <c r="A172" s="720">
        <v>45</v>
      </c>
      <c r="B172" s="426" t="s">
        <v>224</v>
      </c>
      <c r="C172" s="754">
        <v>39549</v>
      </c>
      <c r="D172" s="424">
        <v>1708</v>
      </c>
      <c r="E172" s="285"/>
      <c r="F172" s="286"/>
      <c r="G172" s="285"/>
    </row>
    <row r="173" spans="1:7" ht="15.75">
      <c r="A173" s="720">
        <v>46</v>
      </c>
      <c r="B173" s="426" t="s">
        <v>842</v>
      </c>
      <c r="C173" s="758">
        <v>39735</v>
      </c>
      <c r="D173" s="424">
        <v>1634.8</v>
      </c>
      <c r="E173" s="285"/>
      <c r="F173" s="286"/>
      <c r="G173" s="285"/>
    </row>
    <row r="174" spans="1:7" ht="38.25">
      <c r="A174" s="720">
        <v>47</v>
      </c>
      <c r="B174" s="426" t="s">
        <v>1874</v>
      </c>
      <c r="C174" s="732">
        <v>39687</v>
      </c>
      <c r="D174" s="424">
        <v>6111.83</v>
      </c>
      <c r="E174" s="285"/>
      <c r="F174" s="286"/>
      <c r="G174" s="285"/>
    </row>
    <row r="175" spans="1:7" ht="15.75">
      <c r="A175" s="720">
        <v>48</v>
      </c>
      <c r="B175" s="426" t="s">
        <v>1875</v>
      </c>
      <c r="C175" s="758">
        <v>40168</v>
      </c>
      <c r="D175" s="424">
        <v>648.98</v>
      </c>
      <c r="E175" s="285"/>
      <c r="F175" s="286"/>
      <c r="G175" s="285"/>
    </row>
    <row r="176" spans="1:7" ht="15.75">
      <c r="A176" s="720">
        <v>49</v>
      </c>
      <c r="B176" s="426" t="s">
        <v>229</v>
      </c>
      <c r="C176" s="724" t="s">
        <v>1435</v>
      </c>
      <c r="D176" s="424">
        <v>1282.22</v>
      </c>
      <c r="E176" s="285"/>
      <c r="F176" s="286"/>
      <c r="G176" s="285"/>
    </row>
    <row r="177" spans="1:7" ht="15.75">
      <c r="A177" s="720">
        <v>50</v>
      </c>
      <c r="B177" s="426" t="s">
        <v>229</v>
      </c>
      <c r="C177" s="724" t="s">
        <v>1435</v>
      </c>
      <c r="D177" s="424">
        <v>1282.22</v>
      </c>
      <c r="E177" s="285"/>
      <c r="F177" s="286"/>
      <c r="G177" s="285"/>
    </row>
    <row r="178" spans="1:7" ht="15.75">
      <c r="A178" s="720">
        <v>51</v>
      </c>
      <c r="B178" s="426" t="s">
        <v>229</v>
      </c>
      <c r="C178" s="724" t="s">
        <v>1435</v>
      </c>
      <c r="D178" s="424">
        <v>1282.22</v>
      </c>
      <c r="E178" s="285"/>
      <c r="F178" s="286"/>
      <c r="G178" s="285"/>
    </row>
    <row r="179" spans="1:7" ht="15.75">
      <c r="A179" s="720">
        <v>52</v>
      </c>
      <c r="B179" s="426" t="s">
        <v>581</v>
      </c>
      <c r="C179" s="758">
        <v>40175</v>
      </c>
      <c r="D179" s="424">
        <v>976</v>
      </c>
      <c r="E179" s="285"/>
      <c r="F179" s="286"/>
      <c r="G179" s="285"/>
    </row>
    <row r="180" spans="1:7" ht="15.75">
      <c r="A180" s="720">
        <v>53</v>
      </c>
      <c r="B180" s="426" t="s">
        <v>231</v>
      </c>
      <c r="C180" s="757">
        <v>40176</v>
      </c>
      <c r="D180" s="424">
        <v>1100</v>
      </c>
      <c r="E180" s="285"/>
      <c r="F180" s="286"/>
      <c r="G180" s="285"/>
    </row>
    <row r="181" spans="1:7" ht="15.75">
      <c r="A181" s="720">
        <v>54</v>
      </c>
      <c r="B181" s="426" t="s">
        <v>225</v>
      </c>
      <c r="C181" s="754">
        <v>40484</v>
      </c>
      <c r="D181" s="424">
        <v>1122.4</v>
      </c>
      <c r="E181" s="285"/>
      <c r="F181" s="286"/>
      <c r="G181" s="285"/>
    </row>
    <row r="182" spans="1:7" ht="15.75">
      <c r="A182" s="720">
        <v>55</v>
      </c>
      <c r="B182" s="426" t="s">
        <v>225</v>
      </c>
      <c r="C182" s="754">
        <v>40484</v>
      </c>
      <c r="D182" s="424">
        <v>1122.4</v>
      </c>
      <c r="E182" s="285"/>
      <c r="F182" s="286"/>
      <c r="G182" s="285"/>
    </row>
    <row r="183" spans="1:7" ht="15.75">
      <c r="A183" s="720">
        <v>56</v>
      </c>
      <c r="B183" s="426" t="s">
        <v>225</v>
      </c>
      <c r="C183" s="754">
        <v>40484</v>
      </c>
      <c r="D183" s="424">
        <v>1122.4</v>
      </c>
      <c r="E183" s="285"/>
      <c r="F183" s="286"/>
      <c r="G183" s="285"/>
    </row>
    <row r="184" spans="1:7" ht="15.75">
      <c r="A184" s="720">
        <v>57</v>
      </c>
      <c r="B184" s="734" t="s">
        <v>581</v>
      </c>
      <c r="C184" s="735">
        <v>40857</v>
      </c>
      <c r="D184" s="736">
        <v>703.56</v>
      </c>
      <c r="E184" s="285"/>
      <c r="F184" s="286"/>
      <c r="G184" s="285"/>
    </row>
    <row r="185" spans="1:7" ht="15.75">
      <c r="A185" s="720">
        <v>58</v>
      </c>
      <c r="B185" s="426" t="s">
        <v>204</v>
      </c>
      <c r="C185" s="754">
        <v>40890</v>
      </c>
      <c r="D185" s="424">
        <v>2644.5</v>
      </c>
      <c r="E185" s="285"/>
      <c r="F185" s="286"/>
      <c r="G185" s="285"/>
    </row>
    <row r="186" spans="1:7" ht="15.75">
      <c r="A186" s="720">
        <v>59</v>
      </c>
      <c r="B186" s="426" t="s">
        <v>1436</v>
      </c>
      <c r="C186" s="754">
        <v>41885</v>
      </c>
      <c r="D186" s="424">
        <v>727.69</v>
      </c>
      <c r="E186" s="285"/>
      <c r="F186" s="286"/>
      <c r="G186" s="285"/>
    </row>
    <row r="187" spans="1:7" ht="15.75">
      <c r="A187" s="720">
        <v>60</v>
      </c>
      <c r="B187" s="734" t="s">
        <v>586</v>
      </c>
      <c r="C187" s="735">
        <v>41837</v>
      </c>
      <c r="D187" s="736">
        <v>5213.23</v>
      </c>
      <c r="E187" s="285"/>
      <c r="F187" s="286"/>
      <c r="G187" s="285"/>
    </row>
    <row r="188" spans="1:7" ht="15.75">
      <c r="A188" s="720">
        <v>61</v>
      </c>
      <c r="B188" s="734" t="s">
        <v>586</v>
      </c>
      <c r="C188" s="735">
        <v>41837</v>
      </c>
      <c r="D188" s="736">
        <v>4300.91</v>
      </c>
      <c r="E188" s="285"/>
      <c r="F188" s="286"/>
      <c r="G188" s="285"/>
    </row>
    <row r="189" spans="1:7" ht="15.75">
      <c r="A189" s="720">
        <v>62</v>
      </c>
      <c r="B189" s="734" t="s">
        <v>586</v>
      </c>
      <c r="C189" s="735">
        <v>41837</v>
      </c>
      <c r="D189" s="736">
        <v>4300.91</v>
      </c>
      <c r="E189" s="285"/>
      <c r="F189" s="286"/>
      <c r="G189" s="285"/>
    </row>
    <row r="190" spans="1:7" ht="15.75">
      <c r="A190" s="720">
        <v>63</v>
      </c>
      <c r="B190" s="734" t="s">
        <v>587</v>
      </c>
      <c r="C190" s="735">
        <v>41837</v>
      </c>
      <c r="D190" s="736">
        <v>3649.26</v>
      </c>
      <c r="E190" s="285"/>
      <c r="F190" s="286"/>
      <c r="G190" s="285"/>
    </row>
    <row r="191" spans="1:7" ht="15.75">
      <c r="A191" s="720">
        <v>64</v>
      </c>
      <c r="B191" s="426" t="s">
        <v>1437</v>
      </c>
      <c r="C191" s="754">
        <v>42095</v>
      </c>
      <c r="D191" s="424">
        <v>1051.63</v>
      </c>
      <c r="E191" s="285"/>
      <c r="F191" s="286"/>
      <c r="G191" s="285"/>
    </row>
    <row r="192" spans="1:7" ht="15.75">
      <c r="A192" s="720">
        <v>65</v>
      </c>
      <c r="B192" s="426" t="s">
        <v>1438</v>
      </c>
      <c r="C192" s="754">
        <v>42095</v>
      </c>
      <c r="D192" s="424">
        <v>1273.05</v>
      </c>
      <c r="E192" s="285"/>
      <c r="F192" s="286"/>
      <c r="G192" s="285"/>
    </row>
    <row r="193" spans="1:7" ht="15.75">
      <c r="A193" s="720">
        <v>66</v>
      </c>
      <c r="B193" s="426" t="s">
        <v>1438</v>
      </c>
      <c r="C193" s="754">
        <v>42095</v>
      </c>
      <c r="D193" s="424">
        <v>3001.2</v>
      </c>
      <c r="E193" s="285"/>
      <c r="F193" s="286"/>
      <c r="G193" s="285"/>
    </row>
    <row r="194" spans="1:7" ht="15.75">
      <c r="A194" s="720">
        <v>67</v>
      </c>
      <c r="B194" s="426" t="s">
        <v>1438</v>
      </c>
      <c r="C194" s="754">
        <v>42095</v>
      </c>
      <c r="D194" s="424">
        <v>1476.2</v>
      </c>
      <c r="E194" s="285"/>
      <c r="F194" s="286"/>
      <c r="G194" s="285"/>
    </row>
    <row r="195" spans="1:7" ht="15.75">
      <c r="A195" s="720">
        <v>68</v>
      </c>
      <c r="B195" s="426" t="s">
        <v>1439</v>
      </c>
      <c r="C195" s="754">
        <v>42095</v>
      </c>
      <c r="D195" s="424">
        <v>732</v>
      </c>
      <c r="E195" s="285"/>
      <c r="F195" s="286"/>
      <c r="G195" s="285"/>
    </row>
    <row r="196" spans="1:7" ht="15.75">
      <c r="A196" s="720">
        <v>69</v>
      </c>
      <c r="B196" s="426" t="s">
        <v>1440</v>
      </c>
      <c r="C196" s="754">
        <v>42542</v>
      </c>
      <c r="D196" s="424">
        <v>608.25</v>
      </c>
      <c r="E196" s="285"/>
      <c r="F196" s="286"/>
      <c r="G196" s="285"/>
    </row>
    <row r="197" spans="1:7" ht="51">
      <c r="A197" s="720">
        <v>70</v>
      </c>
      <c r="B197" s="426" t="s">
        <v>1441</v>
      </c>
      <c r="C197" s="754">
        <v>42627</v>
      </c>
      <c r="D197" s="424">
        <v>2750</v>
      </c>
      <c r="E197" s="285"/>
      <c r="F197" s="286"/>
      <c r="G197" s="285"/>
    </row>
    <row r="198" spans="1:7" ht="15.75">
      <c r="A198" s="720">
        <v>71</v>
      </c>
      <c r="B198" s="426" t="s">
        <v>1442</v>
      </c>
      <c r="C198" s="754">
        <v>42716</v>
      </c>
      <c r="D198" s="424">
        <v>554.02</v>
      </c>
      <c r="E198" s="285"/>
      <c r="F198" s="286"/>
      <c r="G198" s="285"/>
    </row>
    <row r="199" spans="1:7" ht="15.75">
      <c r="A199" s="720">
        <v>72</v>
      </c>
      <c r="B199" s="426" t="s">
        <v>1443</v>
      </c>
      <c r="C199" s="754">
        <v>42727</v>
      </c>
      <c r="D199" s="424">
        <v>576.43</v>
      </c>
      <c r="E199" s="285"/>
      <c r="F199" s="286"/>
      <c r="G199" s="285"/>
    </row>
    <row r="200" spans="1:7" ht="15.75">
      <c r="A200" s="720">
        <v>73</v>
      </c>
      <c r="B200" s="737" t="s">
        <v>1419</v>
      </c>
      <c r="C200" s="735">
        <v>42716</v>
      </c>
      <c r="D200" s="736">
        <v>9471</v>
      </c>
      <c r="E200" s="285"/>
      <c r="F200" s="286"/>
      <c r="G200" s="285"/>
    </row>
    <row r="201" spans="1:7" ht="25.5">
      <c r="A201" s="720">
        <v>74</v>
      </c>
      <c r="B201" s="737" t="s">
        <v>1420</v>
      </c>
      <c r="C201" s="735">
        <v>42716</v>
      </c>
      <c r="D201" s="736">
        <v>7380</v>
      </c>
      <c r="E201" s="285"/>
      <c r="F201" s="286"/>
      <c r="G201" s="285"/>
    </row>
    <row r="202" spans="1:7" ht="15.75">
      <c r="A202" s="720">
        <v>75</v>
      </c>
      <c r="B202" s="759" t="s">
        <v>1444</v>
      </c>
      <c r="C202" s="760">
        <v>42852</v>
      </c>
      <c r="D202" s="761">
        <v>1164.81</v>
      </c>
      <c r="E202" s="285"/>
      <c r="F202" s="286"/>
      <c r="G202" s="285"/>
    </row>
    <row r="203" spans="1:7" ht="15.75">
      <c r="A203" s="720">
        <v>76</v>
      </c>
      <c r="B203" s="759" t="s">
        <v>1445</v>
      </c>
      <c r="C203" s="760">
        <v>42852</v>
      </c>
      <c r="D203" s="761">
        <v>559.65</v>
      </c>
      <c r="E203" s="285"/>
      <c r="F203" s="286"/>
      <c r="G203" s="285"/>
    </row>
    <row r="204" spans="1:7" ht="15.75">
      <c r="A204" s="720">
        <v>77</v>
      </c>
      <c r="B204" s="759" t="s">
        <v>1445</v>
      </c>
      <c r="C204" s="760">
        <v>42852</v>
      </c>
      <c r="D204" s="761">
        <v>559.65</v>
      </c>
      <c r="E204" s="285"/>
      <c r="F204" s="286"/>
      <c r="G204" s="285"/>
    </row>
    <row r="205" spans="1:7" ht="15.75">
      <c r="A205" s="720">
        <v>78</v>
      </c>
      <c r="B205" s="759" t="s">
        <v>1445</v>
      </c>
      <c r="C205" s="760">
        <v>42852</v>
      </c>
      <c r="D205" s="761">
        <v>559.65</v>
      </c>
      <c r="E205" s="285"/>
      <c r="F205" s="286"/>
      <c r="G205" s="285"/>
    </row>
    <row r="206" spans="1:7" ht="15.75">
      <c r="A206" s="720">
        <v>79</v>
      </c>
      <c r="B206" s="759" t="s">
        <v>1446</v>
      </c>
      <c r="C206" s="760">
        <v>42852</v>
      </c>
      <c r="D206" s="761">
        <v>676.5</v>
      </c>
      <c r="E206" s="285"/>
      <c r="F206" s="286"/>
      <c r="G206" s="285"/>
    </row>
    <row r="207" spans="1:7" ht="25.5">
      <c r="A207" s="720">
        <v>80</v>
      </c>
      <c r="B207" s="759" t="s">
        <v>1876</v>
      </c>
      <c r="C207" s="760">
        <v>43080</v>
      </c>
      <c r="D207" s="761">
        <v>7132.77</v>
      </c>
      <c r="E207" s="285"/>
      <c r="F207" s="286"/>
      <c r="G207" s="285"/>
    </row>
    <row r="208" spans="1:7" ht="15.75">
      <c r="A208" s="720">
        <v>81</v>
      </c>
      <c r="B208" s="759" t="s">
        <v>1877</v>
      </c>
      <c r="C208" s="760">
        <v>43081</v>
      </c>
      <c r="D208" s="761">
        <v>1968</v>
      </c>
      <c r="E208" s="285"/>
      <c r="F208" s="286"/>
      <c r="G208" s="285"/>
    </row>
    <row r="209" spans="1:7" ht="25.5">
      <c r="A209" s="720">
        <v>82</v>
      </c>
      <c r="B209" s="759" t="s">
        <v>1878</v>
      </c>
      <c r="C209" s="760">
        <v>43157</v>
      </c>
      <c r="D209" s="761">
        <v>3015.48</v>
      </c>
      <c r="E209" s="285"/>
      <c r="F209" s="286"/>
      <c r="G209" s="285"/>
    </row>
    <row r="210" spans="1:7" ht="15.75">
      <c r="A210" s="720">
        <v>83</v>
      </c>
      <c r="B210" s="759" t="s">
        <v>1879</v>
      </c>
      <c r="C210" s="760">
        <v>43249</v>
      </c>
      <c r="D210" s="761">
        <v>977.85</v>
      </c>
      <c r="E210" s="285"/>
      <c r="F210" s="286"/>
      <c r="G210" s="285"/>
    </row>
    <row r="211" spans="1:7" ht="16.5" thickBot="1">
      <c r="A211" s="720">
        <v>84</v>
      </c>
      <c r="B211" s="759" t="s">
        <v>1880</v>
      </c>
      <c r="C211" s="760">
        <v>43565</v>
      </c>
      <c r="D211" s="761">
        <v>2115.6</v>
      </c>
      <c r="E211" s="285"/>
      <c r="F211" s="286"/>
      <c r="G211" s="285"/>
    </row>
    <row r="212" spans="1:7" ht="16.5" thickBot="1">
      <c r="A212" s="1401" t="s">
        <v>219</v>
      </c>
      <c r="B212" s="1402"/>
      <c r="C212" s="1403"/>
      <c r="D212" s="279">
        <f>SUM(D128:D211)</f>
        <v>266398.6099999999</v>
      </c>
      <c r="E212" s="285"/>
      <c r="F212" s="286"/>
      <c r="G212" s="285"/>
    </row>
    <row r="213" spans="1:7" ht="24.75" customHeight="1" thickBot="1">
      <c r="A213" s="257"/>
      <c r="B213" s="177"/>
      <c r="C213" s="274"/>
      <c r="D213" s="259"/>
      <c r="E213" s="291"/>
      <c r="F213" s="292"/>
      <c r="G213" s="285"/>
    </row>
    <row r="214" spans="1:7" ht="16.5" thickBot="1">
      <c r="A214" s="555" t="s">
        <v>1468</v>
      </c>
      <c r="B214" s="556" t="s">
        <v>211</v>
      </c>
      <c r="C214" s="556" t="s">
        <v>634</v>
      </c>
      <c r="D214" s="556" t="s">
        <v>1469</v>
      </c>
      <c r="E214" s="291"/>
      <c r="F214" s="292"/>
      <c r="G214" s="285"/>
    </row>
    <row r="215" spans="1:7" ht="31.5" customHeight="1">
      <c r="A215" s="677">
        <v>1</v>
      </c>
      <c r="B215" s="764" t="s">
        <v>1470</v>
      </c>
      <c r="C215" s="480" t="s">
        <v>1471</v>
      </c>
      <c r="D215" s="762">
        <v>2515.84</v>
      </c>
      <c r="E215" s="291"/>
      <c r="F215" s="292"/>
      <c r="G215" s="285"/>
    </row>
    <row r="216" spans="1:7" ht="25.5">
      <c r="A216" s="677">
        <v>2</v>
      </c>
      <c r="B216" s="517" t="s">
        <v>1959</v>
      </c>
      <c r="C216" s="480" t="s">
        <v>1472</v>
      </c>
      <c r="D216" s="762">
        <v>16009.68</v>
      </c>
      <c r="E216" s="291"/>
      <c r="F216" s="292"/>
      <c r="G216" s="285"/>
    </row>
    <row r="217" spans="1:7" ht="38.25">
      <c r="A217" s="677">
        <v>3</v>
      </c>
      <c r="B217" s="517" t="s">
        <v>1941</v>
      </c>
      <c r="C217" s="480" t="s">
        <v>1942</v>
      </c>
      <c r="D217" s="762">
        <v>36211.2</v>
      </c>
      <c r="E217" s="291"/>
      <c r="F217" s="292"/>
      <c r="G217" s="285"/>
    </row>
    <row r="218" spans="1:7" ht="38.25">
      <c r="A218" s="677">
        <v>4</v>
      </c>
      <c r="B218" s="517" t="s">
        <v>1943</v>
      </c>
      <c r="C218" s="480" t="s">
        <v>1944</v>
      </c>
      <c r="D218" s="762">
        <v>7132.77</v>
      </c>
      <c r="E218" s="291"/>
      <c r="F218" s="292"/>
      <c r="G218" s="285"/>
    </row>
    <row r="219" spans="1:7" ht="25.5">
      <c r="A219" s="677">
        <v>5</v>
      </c>
      <c r="B219" s="517" t="s">
        <v>1958</v>
      </c>
      <c r="C219" s="480" t="s">
        <v>1473</v>
      </c>
      <c r="D219" s="762">
        <v>11367.06</v>
      </c>
      <c r="E219" s="291"/>
      <c r="F219" s="292"/>
      <c r="G219" s="285"/>
    </row>
    <row r="220" spans="1:7" ht="38.25">
      <c r="A220" s="677">
        <v>6</v>
      </c>
      <c r="B220" s="517" t="s">
        <v>1960</v>
      </c>
      <c r="C220" s="480" t="s">
        <v>1945</v>
      </c>
      <c r="D220" s="763">
        <v>15409.31</v>
      </c>
      <c r="E220" s="291"/>
      <c r="F220" s="292"/>
      <c r="G220" s="285"/>
    </row>
    <row r="221" spans="1:7" ht="38.25">
      <c r="A221" s="677">
        <v>7</v>
      </c>
      <c r="B221" s="517" t="s">
        <v>1946</v>
      </c>
      <c r="C221" s="480" t="s">
        <v>1945</v>
      </c>
      <c r="D221" s="762">
        <v>6931.05</v>
      </c>
      <c r="E221" s="291"/>
      <c r="F221" s="292"/>
      <c r="G221" s="285"/>
    </row>
    <row r="222" spans="1:7" ht="38.25">
      <c r="A222" s="677">
        <v>8</v>
      </c>
      <c r="B222" s="517" t="s">
        <v>1947</v>
      </c>
      <c r="C222" s="480" t="s">
        <v>1948</v>
      </c>
      <c r="D222" s="762">
        <v>2275.5</v>
      </c>
      <c r="E222" s="291"/>
      <c r="F222" s="292"/>
      <c r="G222" s="285"/>
    </row>
    <row r="223" spans="1:7" ht="38.25">
      <c r="A223" s="677">
        <v>9</v>
      </c>
      <c r="B223" s="517" t="s">
        <v>1949</v>
      </c>
      <c r="C223" s="480" t="s">
        <v>1948</v>
      </c>
      <c r="D223" s="762">
        <v>2214</v>
      </c>
      <c r="E223" s="291"/>
      <c r="F223" s="292"/>
      <c r="G223" s="285"/>
    </row>
    <row r="224" spans="1:7" ht="38.25">
      <c r="A224" s="677">
        <v>10</v>
      </c>
      <c r="B224" s="517" t="s">
        <v>1950</v>
      </c>
      <c r="C224" s="480" t="s">
        <v>1945</v>
      </c>
      <c r="D224" s="762">
        <v>9471</v>
      </c>
      <c r="E224" s="291"/>
      <c r="F224" s="292"/>
      <c r="G224" s="285"/>
    </row>
    <row r="225" spans="1:7" ht="38.25">
      <c r="A225" s="677">
        <v>11</v>
      </c>
      <c r="B225" s="517" t="s">
        <v>1951</v>
      </c>
      <c r="C225" s="480" t="s">
        <v>1945</v>
      </c>
      <c r="D225" s="762">
        <v>41716.68</v>
      </c>
      <c r="E225" s="291"/>
      <c r="F225" s="292"/>
      <c r="G225" s="285"/>
    </row>
    <row r="226" spans="1:7" ht="25.5">
      <c r="A226" s="677">
        <v>12</v>
      </c>
      <c r="B226" s="517" t="s">
        <v>1952</v>
      </c>
      <c r="C226" s="480" t="s">
        <v>1953</v>
      </c>
      <c r="D226" s="605">
        <v>271230.66</v>
      </c>
      <c r="E226" s="291"/>
      <c r="F226" s="292"/>
      <c r="G226" s="285"/>
    </row>
    <row r="227" spans="1:7" ht="25.5">
      <c r="A227" s="677">
        <v>13</v>
      </c>
      <c r="B227" s="517" t="s">
        <v>1952</v>
      </c>
      <c r="C227" s="480" t="s">
        <v>1954</v>
      </c>
      <c r="D227" s="762">
        <v>344000</v>
      </c>
      <c r="E227" s="291"/>
      <c r="F227" s="292"/>
      <c r="G227" s="285"/>
    </row>
    <row r="228" spans="1:7" ht="25.5">
      <c r="A228" s="677">
        <v>14</v>
      </c>
      <c r="B228" s="517" t="s">
        <v>1955</v>
      </c>
      <c r="C228" s="480" t="s">
        <v>1954</v>
      </c>
      <c r="D228" s="762">
        <v>32324</v>
      </c>
      <c r="E228" s="291"/>
      <c r="F228" s="292"/>
      <c r="G228" s="285"/>
    </row>
    <row r="229" spans="1:7" ht="25.5">
      <c r="A229" s="677">
        <v>15</v>
      </c>
      <c r="B229" s="517" t="s">
        <v>1956</v>
      </c>
      <c r="C229" s="480" t="s">
        <v>1954</v>
      </c>
      <c r="D229" s="762">
        <v>33125</v>
      </c>
      <c r="E229" s="291"/>
      <c r="F229" s="292"/>
      <c r="G229" s="285"/>
    </row>
    <row r="230" spans="1:7" ht="26.25" thickBot="1">
      <c r="A230" s="677">
        <v>16</v>
      </c>
      <c r="B230" s="517" t="s">
        <v>1957</v>
      </c>
      <c r="C230" s="480" t="s">
        <v>1954</v>
      </c>
      <c r="D230" s="762">
        <v>26754</v>
      </c>
      <c r="E230" s="291"/>
      <c r="F230" s="292"/>
      <c r="G230" s="285"/>
    </row>
    <row r="231" spans="1:7" ht="16.5" thickBot="1">
      <c r="A231" s="1401" t="s">
        <v>219</v>
      </c>
      <c r="B231" s="1402"/>
      <c r="C231" s="1403"/>
      <c r="D231" s="279">
        <f>SUM(D215:D230)</f>
        <v>858687.75</v>
      </c>
      <c r="E231" s="291"/>
      <c r="F231" s="292"/>
      <c r="G231" s="285"/>
    </row>
    <row r="232" spans="1:7" ht="24.75" customHeight="1">
      <c r="A232" s="293"/>
      <c r="B232" s="294" t="s">
        <v>1881</v>
      </c>
      <c r="C232" s="293"/>
      <c r="D232" s="293"/>
      <c r="E232" s="293"/>
      <c r="F232" s="292"/>
      <c r="G232" s="285"/>
    </row>
    <row r="233" spans="1:7" ht="15.75">
      <c r="A233" s="765" t="s">
        <v>785</v>
      </c>
      <c r="B233" s="766" t="s">
        <v>211</v>
      </c>
      <c r="C233" s="766" t="s">
        <v>1477</v>
      </c>
      <c r="D233" s="765" t="s">
        <v>858</v>
      </c>
      <c r="E233" s="765" t="s">
        <v>1478</v>
      </c>
      <c r="F233" s="292"/>
      <c r="G233" s="285"/>
    </row>
    <row r="234" spans="1:7" ht="25.5">
      <c r="A234" s="801">
        <v>1</v>
      </c>
      <c r="B234" s="795" t="s">
        <v>1479</v>
      </c>
      <c r="C234" s="933" t="s">
        <v>1480</v>
      </c>
      <c r="D234" s="1238">
        <v>1</v>
      </c>
      <c r="E234" s="1239">
        <v>2607.6</v>
      </c>
      <c r="F234" s="292"/>
      <c r="G234" s="285"/>
    </row>
    <row r="235" spans="1:7" ht="25.5">
      <c r="A235" s="801">
        <v>2</v>
      </c>
      <c r="B235" s="795" t="s">
        <v>1481</v>
      </c>
      <c r="C235" s="933" t="s">
        <v>1482</v>
      </c>
      <c r="D235" s="1238">
        <v>1</v>
      </c>
      <c r="E235" s="1239">
        <v>2607.6</v>
      </c>
      <c r="F235" s="292"/>
      <c r="G235" s="285"/>
    </row>
    <row r="236" spans="1:7" ht="25.5">
      <c r="A236" s="801">
        <v>3</v>
      </c>
      <c r="B236" s="795" t="s">
        <v>1483</v>
      </c>
      <c r="C236" s="933" t="s">
        <v>1484</v>
      </c>
      <c r="D236" s="1238">
        <v>1</v>
      </c>
      <c r="E236" s="1239">
        <v>2607.6</v>
      </c>
      <c r="F236" s="292"/>
      <c r="G236" s="285"/>
    </row>
    <row r="237" spans="1:7" ht="25.5">
      <c r="A237" s="801">
        <v>4</v>
      </c>
      <c r="B237" s="795" t="s">
        <v>1485</v>
      </c>
      <c r="C237" s="933" t="s">
        <v>1486</v>
      </c>
      <c r="D237" s="1238">
        <v>1</v>
      </c>
      <c r="E237" s="1239">
        <v>2607.6</v>
      </c>
      <c r="F237" s="292"/>
      <c r="G237" s="285"/>
    </row>
    <row r="238" spans="1:7" ht="25.5">
      <c r="A238" s="801">
        <v>5</v>
      </c>
      <c r="B238" s="795" t="s">
        <v>1487</v>
      </c>
      <c r="C238" s="933" t="s">
        <v>1488</v>
      </c>
      <c r="D238" s="1238">
        <v>1</v>
      </c>
      <c r="E238" s="1239">
        <v>2607.6</v>
      </c>
      <c r="F238" s="292"/>
      <c r="G238" s="285"/>
    </row>
    <row r="239" spans="1:7" ht="25.5">
      <c r="A239" s="801">
        <v>6</v>
      </c>
      <c r="B239" s="795" t="s">
        <v>1489</v>
      </c>
      <c r="C239" s="933" t="s">
        <v>1490</v>
      </c>
      <c r="D239" s="1238">
        <v>1</v>
      </c>
      <c r="E239" s="1239">
        <v>2607.6</v>
      </c>
      <c r="F239" s="292"/>
      <c r="G239" s="285"/>
    </row>
    <row r="240" spans="1:7" ht="25.5">
      <c r="A240" s="801">
        <v>7</v>
      </c>
      <c r="B240" s="795" t="s">
        <v>1491</v>
      </c>
      <c r="C240" s="933" t="s">
        <v>1492</v>
      </c>
      <c r="D240" s="1238">
        <v>1</v>
      </c>
      <c r="E240" s="1239">
        <v>2607.6</v>
      </c>
      <c r="F240" s="292"/>
      <c r="G240" s="285"/>
    </row>
    <row r="241" spans="1:7" ht="25.5">
      <c r="A241" s="801">
        <v>8</v>
      </c>
      <c r="B241" s="794" t="s">
        <v>1493</v>
      </c>
      <c r="C241" s="801" t="s">
        <v>1494</v>
      </c>
      <c r="D241" s="1238">
        <v>1</v>
      </c>
      <c r="E241" s="1239">
        <v>3276.92</v>
      </c>
      <c r="F241" s="292"/>
      <c r="G241" s="285"/>
    </row>
    <row r="242" spans="1:7" ht="15.75">
      <c r="A242" s="801">
        <v>9</v>
      </c>
      <c r="B242" s="795" t="s">
        <v>1495</v>
      </c>
      <c r="C242" s="801" t="s">
        <v>1496</v>
      </c>
      <c r="D242" s="1238">
        <v>1</v>
      </c>
      <c r="E242" s="1239">
        <v>5507.5</v>
      </c>
      <c r="F242" s="292"/>
      <c r="G242" s="285"/>
    </row>
    <row r="243" spans="1:7" ht="15.75">
      <c r="A243" s="801">
        <v>10</v>
      </c>
      <c r="B243" s="795" t="s">
        <v>1497</v>
      </c>
      <c r="C243" s="801" t="s">
        <v>1498</v>
      </c>
      <c r="D243" s="1238">
        <v>1</v>
      </c>
      <c r="E243" s="1239">
        <v>5507.5</v>
      </c>
      <c r="F243" s="292"/>
      <c r="G243" s="285"/>
    </row>
    <row r="244" spans="1:7" ht="26.25" thickBot="1">
      <c r="A244" s="800" t="s">
        <v>1520</v>
      </c>
      <c r="B244" s="797" t="s">
        <v>2522</v>
      </c>
      <c r="C244" s="800"/>
      <c r="D244" s="1240">
        <v>1</v>
      </c>
      <c r="E244" s="1241">
        <v>2373.9</v>
      </c>
      <c r="F244" s="292"/>
      <c r="G244" s="285"/>
    </row>
    <row r="245" spans="1:7" ht="16.5" thickBot="1">
      <c r="A245" s="1386" t="s">
        <v>219</v>
      </c>
      <c r="B245" s="1387"/>
      <c r="C245" s="1387"/>
      <c r="D245" s="1387"/>
      <c r="E245" s="295">
        <f>SUM(E234:E244)</f>
        <v>34919.020000000004</v>
      </c>
      <c r="F245" s="292"/>
      <c r="G245" s="285"/>
    </row>
    <row r="246" spans="1:7" ht="24.75" customHeight="1" thickBot="1">
      <c r="A246" s="1396" t="s">
        <v>1467</v>
      </c>
      <c r="B246" s="1396"/>
      <c r="C246" s="1396"/>
      <c r="D246" s="280" t="s">
        <v>1870</v>
      </c>
      <c r="E246" s="291"/>
      <c r="F246" s="292"/>
      <c r="G246" s="285"/>
    </row>
    <row r="247" spans="1:7" ht="15.75">
      <c r="A247" s="1393" t="s">
        <v>1412</v>
      </c>
      <c r="B247" s="1394"/>
      <c r="C247" s="1394"/>
      <c r="D247" s="1395"/>
      <c r="E247" s="296"/>
      <c r="F247" s="297"/>
      <c r="G247" s="285"/>
    </row>
    <row r="248" spans="1:7" ht="45">
      <c r="A248" s="551" t="s">
        <v>326</v>
      </c>
      <c r="B248" s="552" t="s">
        <v>1447</v>
      </c>
      <c r="C248" s="552" t="s">
        <v>200</v>
      </c>
      <c r="D248" s="553" t="s">
        <v>201</v>
      </c>
      <c r="E248" s="296"/>
      <c r="F248" s="298"/>
      <c r="G248" s="285"/>
    </row>
    <row r="249" spans="1:7" ht="15.75">
      <c r="A249" s="767">
        <v>1</v>
      </c>
      <c r="B249" s="768" t="s">
        <v>1916</v>
      </c>
      <c r="C249" s="769">
        <v>38713</v>
      </c>
      <c r="D249" s="770">
        <v>5000</v>
      </c>
      <c r="E249" s="296"/>
      <c r="F249" s="298"/>
      <c r="G249" s="285"/>
    </row>
    <row r="250" spans="1:7" ht="15.75">
      <c r="A250" s="767">
        <v>2</v>
      </c>
      <c r="B250" s="456" t="s">
        <v>1917</v>
      </c>
      <c r="C250" s="769">
        <v>38644</v>
      </c>
      <c r="D250" s="770">
        <v>912.56</v>
      </c>
      <c r="E250" s="291"/>
      <c r="F250" s="298"/>
      <c r="G250" s="285"/>
    </row>
    <row r="251" spans="1:7" ht="15.75">
      <c r="A251" s="767">
        <v>3</v>
      </c>
      <c r="B251" s="456" t="s">
        <v>1918</v>
      </c>
      <c r="C251" s="769">
        <v>38644</v>
      </c>
      <c r="D251" s="770">
        <v>912.56</v>
      </c>
      <c r="E251" s="291"/>
      <c r="F251" s="298"/>
      <c r="G251" s="285"/>
    </row>
    <row r="252" spans="1:7" ht="15.75">
      <c r="A252" s="767">
        <v>4</v>
      </c>
      <c r="B252" s="456" t="s">
        <v>1919</v>
      </c>
      <c r="C252" s="771">
        <v>40017</v>
      </c>
      <c r="D252" s="770">
        <v>4331</v>
      </c>
      <c r="E252" s="291"/>
      <c r="F252" s="298"/>
      <c r="G252" s="285"/>
    </row>
    <row r="253" spans="1:7" ht="15.75">
      <c r="A253" s="767">
        <v>5</v>
      </c>
      <c r="B253" s="772" t="s">
        <v>1920</v>
      </c>
      <c r="C253" s="769">
        <v>39276</v>
      </c>
      <c r="D253" s="773">
        <v>4600</v>
      </c>
      <c r="E253" s="291"/>
      <c r="F253" s="298"/>
      <c r="G253" s="285"/>
    </row>
    <row r="254" spans="1:7" ht="25.5">
      <c r="A254" s="767">
        <v>6</v>
      </c>
      <c r="B254" s="774" t="s">
        <v>1921</v>
      </c>
      <c r="C254" s="769">
        <v>39422</v>
      </c>
      <c r="D254" s="773">
        <v>5421</v>
      </c>
      <c r="E254" s="291"/>
      <c r="F254" s="298"/>
      <c r="G254" s="285"/>
    </row>
    <row r="255" spans="1:7" ht="15.75">
      <c r="A255" s="767">
        <v>7</v>
      </c>
      <c r="B255" s="775" t="s">
        <v>1922</v>
      </c>
      <c r="C255" s="769">
        <v>39430</v>
      </c>
      <c r="D255" s="773">
        <v>4399</v>
      </c>
      <c r="E255" s="291"/>
      <c r="F255" s="298"/>
      <c r="G255" s="285"/>
    </row>
    <row r="256" spans="1:7" ht="15.75">
      <c r="A256" s="767">
        <v>8</v>
      </c>
      <c r="B256" s="775" t="s">
        <v>1923</v>
      </c>
      <c r="C256" s="769">
        <v>40280</v>
      </c>
      <c r="D256" s="773">
        <v>2700.04</v>
      </c>
      <c r="E256" s="291"/>
      <c r="F256" s="292"/>
      <c r="G256" s="285"/>
    </row>
    <row r="257" spans="1:7" ht="15.75">
      <c r="A257" s="767">
        <v>9</v>
      </c>
      <c r="B257" s="590" t="s">
        <v>1924</v>
      </c>
      <c r="C257" s="769">
        <v>41971</v>
      </c>
      <c r="D257" s="773">
        <v>5707.2</v>
      </c>
      <c r="E257" s="291"/>
      <c r="F257" s="292"/>
      <c r="G257" s="285"/>
    </row>
    <row r="258" spans="1:7" ht="15.75">
      <c r="A258" s="767">
        <v>10</v>
      </c>
      <c r="B258" s="590" t="s">
        <v>1925</v>
      </c>
      <c r="C258" s="769">
        <v>41971</v>
      </c>
      <c r="D258" s="773">
        <v>4354.2</v>
      </c>
      <c r="E258" s="291"/>
      <c r="F258" s="292"/>
      <c r="G258" s="285"/>
    </row>
    <row r="259" spans="1:7" ht="15.75">
      <c r="A259" s="767">
        <v>11</v>
      </c>
      <c r="B259" s="590" t="s">
        <v>1926</v>
      </c>
      <c r="C259" s="769">
        <v>41971</v>
      </c>
      <c r="D259" s="773">
        <v>4128</v>
      </c>
      <c r="E259" s="291"/>
      <c r="F259" s="292"/>
      <c r="G259" s="285"/>
    </row>
    <row r="260" spans="1:7" ht="15.75">
      <c r="A260" s="767">
        <v>12</v>
      </c>
      <c r="B260" s="772" t="s">
        <v>1927</v>
      </c>
      <c r="C260" s="769">
        <v>41971</v>
      </c>
      <c r="D260" s="773">
        <v>3519.03</v>
      </c>
      <c r="E260" s="291"/>
      <c r="F260" s="292"/>
      <c r="G260" s="285"/>
    </row>
    <row r="261" spans="1:7" ht="15.75">
      <c r="A261" s="767">
        <v>13</v>
      </c>
      <c r="B261" s="776" t="s">
        <v>1928</v>
      </c>
      <c r="C261" s="777">
        <v>42601</v>
      </c>
      <c r="D261" s="778">
        <v>54110</v>
      </c>
      <c r="E261" s="291"/>
      <c r="F261" s="292"/>
      <c r="G261" s="285"/>
    </row>
    <row r="262" spans="1:7" ht="15.75">
      <c r="A262" s="767">
        <v>14</v>
      </c>
      <c r="B262" s="776" t="s">
        <v>1929</v>
      </c>
      <c r="C262" s="777">
        <v>41547</v>
      </c>
      <c r="D262" s="778">
        <v>20845.45</v>
      </c>
      <c r="E262" s="291"/>
      <c r="F262" s="292"/>
      <c r="G262" s="285"/>
    </row>
    <row r="263" spans="1:7" ht="25.5">
      <c r="A263" s="767">
        <v>15</v>
      </c>
      <c r="B263" s="779" t="s">
        <v>1888</v>
      </c>
      <c r="C263" s="777">
        <v>42195</v>
      </c>
      <c r="D263" s="778">
        <v>22474.25</v>
      </c>
      <c r="E263" s="291"/>
      <c r="F263" s="292"/>
      <c r="G263" s="285"/>
    </row>
    <row r="264" spans="1:7" ht="15.75">
      <c r="A264" s="767">
        <v>16</v>
      </c>
      <c r="B264" s="461" t="s">
        <v>1930</v>
      </c>
      <c r="C264" s="780">
        <v>37428</v>
      </c>
      <c r="D264" s="781">
        <v>749</v>
      </c>
      <c r="E264" s="291"/>
      <c r="F264" s="292"/>
      <c r="G264" s="285"/>
    </row>
    <row r="265" spans="1:7" ht="15.75">
      <c r="A265" s="767">
        <v>17</v>
      </c>
      <c r="B265" s="774" t="s">
        <v>1448</v>
      </c>
      <c r="C265" s="782">
        <v>37358</v>
      </c>
      <c r="D265" s="783">
        <v>966</v>
      </c>
      <c r="E265" s="291"/>
      <c r="F265" s="292"/>
      <c r="G265" s="285"/>
    </row>
    <row r="266" spans="1:7" ht="15.75">
      <c r="A266" s="767">
        <v>18</v>
      </c>
      <c r="B266" s="461" t="s">
        <v>1931</v>
      </c>
      <c r="C266" s="780">
        <v>37428</v>
      </c>
      <c r="D266" s="781">
        <v>749</v>
      </c>
      <c r="E266" s="291"/>
      <c r="F266" s="292"/>
      <c r="G266" s="285"/>
    </row>
    <row r="267" spans="1:7" ht="15.75">
      <c r="A267" s="767">
        <v>19</v>
      </c>
      <c r="B267" s="461" t="s">
        <v>1932</v>
      </c>
      <c r="C267" s="780">
        <v>37428</v>
      </c>
      <c r="D267" s="781">
        <v>743</v>
      </c>
      <c r="E267" s="291"/>
      <c r="F267" s="292"/>
      <c r="G267" s="285"/>
    </row>
    <row r="268" spans="1:7" ht="15.75">
      <c r="A268" s="767">
        <v>20</v>
      </c>
      <c r="B268" s="461" t="s">
        <v>1933</v>
      </c>
      <c r="C268" s="780">
        <v>37428</v>
      </c>
      <c r="D268" s="781">
        <v>1301</v>
      </c>
      <c r="E268" s="291"/>
      <c r="F268" s="292"/>
      <c r="G268" s="285"/>
    </row>
    <row r="269" spans="1:7" ht="15.75">
      <c r="A269" s="767">
        <v>21</v>
      </c>
      <c r="B269" s="772" t="s">
        <v>1934</v>
      </c>
      <c r="C269" s="782">
        <v>38419</v>
      </c>
      <c r="D269" s="773">
        <v>1445</v>
      </c>
      <c r="E269" s="291"/>
      <c r="F269" s="292"/>
      <c r="G269" s="285"/>
    </row>
    <row r="270" spans="1:7" ht="15.75">
      <c r="A270" s="767">
        <v>22</v>
      </c>
      <c r="B270" s="772" t="s">
        <v>1934</v>
      </c>
      <c r="C270" s="782">
        <v>38419</v>
      </c>
      <c r="D270" s="773">
        <v>1445</v>
      </c>
      <c r="E270" s="291"/>
      <c r="F270" s="292"/>
      <c r="G270" s="285"/>
    </row>
    <row r="271" spans="1:7" ht="15.75">
      <c r="A271" s="767">
        <v>23</v>
      </c>
      <c r="B271" s="461" t="s">
        <v>1935</v>
      </c>
      <c r="C271" s="782">
        <v>38419</v>
      </c>
      <c r="D271" s="781">
        <v>1240</v>
      </c>
      <c r="E271" s="291"/>
      <c r="F271" s="292"/>
      <c r="G271" s="285"/>
    </row>
    <row r="272" spans="1:7" ht="15.75">
      <c r="A272" s="767">
        <v>24</v>
      </c>
      <c r="B272" s="461" t="s">
        <v>1935</v>
      </c>
      <c r="C272" s="782">
        <v>38419</v>
      </c>
      <c r="D272" s="781">
        <v>1240</v>
      </c>
      <c r="E272" s="291"/>
      <c r="F272" s="292"/>
      <c r="G272" s="285"/>
    </row>
    <row r="273" spans="1:7" ht="15.75">
      <c r="A273" s="767">
        <v>25</v>
      </c>
      <c r="B273" s="461" t="s">
        <v>1889</v>
      </c>
      <c r="C273" s="782" t="s">
        <v>1890</v>
      </c>
      <c r="D273" s="781">
        <v>829.84</v>
      </c>
      <c r="E273" s="291"/>
      <c r="F273" s="292"/>
      <c r="G273" s="285"/>
    </row>
    <row r="274" spans="1:7" ht="15.75">
      <c r="A274" s="767">
        <v>26</v>
      </c>
      <c r="B274" s="461" t="s">
        <v>1891</v>
      </c>
      <c r="C274" s="782" t="s">
        <v>1892</v>
      </c>
      <c r="D274" s="781">
        <v>1840</v>
      </c>
      <c r="E274" s="291"/>
      <c r="F274" s="292"/>
      <c r="G274" s="285"/>
    </row>
    <row r="275" spans="1:7" ht="15.75">
      <c r="A275" s="767">
        <v>27</v>
      </c>
      <c r="B275" s="461" t="s">
        <v>1893</v>
      </c>
      <c r="C275" s="782" t="s">
        <v>1894</v>
      </c>
      <c r="D275" s="781">
        <v>1249</v>
      </c>
      <c r="E275" s="291"/>
      <c r="F275" s="292"/>
      <c r="G275" s="285"/>
    </row>
    <row r="276" spans="1:7" ht="25.5">
      <c r="A276" s="767">
        <v>28</v>
      </c>
      <c r="B276" s="772" t="s">
        <v>1936</v>
      </c>
      <c r="C276" s="782">
        <v>38709</v>
      </c>
      <c r="D276" s="773">
        <v>1999.99</v>
      </c>
      <c r="E276" s="291"/>
      <c r="F276" s="292"/>
      <c r="G276" s="285"/>
    </row>
    <row r="277" spans="1:7" ht="25.5">
      <c r="A277" s="767">
        <v>29</v>
      </c>
      <c r="B277" s="772" t="s">
        <v>1940</v>
      </c>
      <c r="C277" s="782">
        <v>39245</v>
      </c>
      <c r="D277" s="773">
        <v>1200</v>
      </c>
      <c r="E277" s="291"/>
      <c r="F277" s="292"/>
      <c r="G277" s="285"/>
    </row>
    <row r="278" spans="1:7" ht="25.5">
      <c r="A278" s="767">
        <v>30</v>
      </c>
      <c r="B278" s="774" t="s">
        <v>1449</v>
      </c>
      <c r="C278" s="782">
        <v>39422</v>
      </c>
      <c r="D278" s="773">
        <v>1799</v>
      </c>
      <c r="E278" s="291"/>
      <c r="F278" s="292"/>
      <c r="G278" s="285"/>
    </row>
    <row r="279" spans="1:7" ht="15.75">
      <c r="A279" s="767">
        <v>31</v>
      </c>
      <c r="B279" s="776" t="s">
        <v>1895</v>
      </c>
      <c r="C279" s="782">
        <v>40165</v>
      </c>
      <c r="D279" s="784">
        <v>763.72</v>
      </c>
      <c r="E279" s="291"/>
      <c r="F279" s="292"/>
      <c r="G279" s="285"/>
    </row>
    <row r="280" spans="1:7" ht="15.75">
      <c r="A280" s="767">
        <v>32</v>
      </c>
      <c r="B280" s="776" t="s">
        <v>1896</v>
      </c>
      <c r="C280" s="782">
        <v>40280</v>
      </c>
      <c r="D280" s="784">
        <v>3498.96</v>
      </c>
      <c r="E280" s="291"/>
      <c r="F280" s="292"/>
      <c r="G280" s="285"/>
    </row>
    <row r="281" spans="1:7" ht="25.5">
      <c r="A281" s="767">
        <v>33</v>
      </c>
      <c r="B281" s="772" t="s">
        <v>1939</v>
      </c>
      <c r="C281" s="782">
        <v>40521</v>
      </c>
      <c r="D281" s="773">
        <v>1077.23</v>
      </c>
      <c r="E281" s="291"/>
      <c r="F281" s="292"/>
      <c r="G281" s="285"/>
    </row>
    <row r="282" spans="1:7" ht="15.75">
      <c r="A282" s="767">
        <v>34</v>
      </c>
      <c r="B282" s="772" t="s">
        <v>1938</v>
      </c>
      <c r="C282" s="782">
        <v>40830</v>
      </c>
      <c r="D282" s="773">
        <v>638.37</v>
      </c>
      <c r="E282" s="291"/>
      <c r="F282" s="292"/>
      <c r="G282" s="285"/>
    </row>
    <row r="283" spans="1:7" ht="15.75">
      <c r="A283" s="767">
        <v>35</v>
      </c>
      <c r="B283" s="772" t="s">
        <v>1938</v>
      </c>
      <c r="C283" s="782">
        <v>40830</v>
      </c>
      <c r="D283" s="773">
        <v>638.37</v>
      </c>
      <c r="E283" s="291"/>
      <c r="F283" s="292"/>
      <c r="G283" s="285"/>
    </row>
    <row r="284" spans="1:7" ht="15.75">
      <c r="A284" s="767">
        <v>36</v>
      </c>
      <c r="B284" s="772" t="s">
        <v>1937</v>
      </c>
      <c r="C284" s="782">
        <v>40830</v>
      </c>
      <c r="D284" s="773">
        <v>662.67</v>
      </c>
      <c r="E284" s="291"/>
      <c r="F284" s="292"/>
      <c r="G284" s="285"/>
    </row>
    <row r="285" spans="1:7" ht="25.5">
      <c r="A285" s="767">
        <v>37</v>
      </c>
      <c r="B285" s="772" t="s">
        <v>1450</v>
      </c>
      <c r="C285" s="782">
        <v>40830</v>
      </c>
      <c r="D285" s="773">
        <v>2372.67</v>
      </c>
      <c r="E285" s="291"/>
      <c r="F285" s="292"/>
      <c r="G285" s="285"/>
    </row>
    <row r="286" spans="1:7" ht="15.75">
      <c r="A286" s="767">
        <v>38</v>
      </c>
      <c r="B286" s="772" t="s">
        <v>1915</v>
      </c>
      <c r="C286" s="782">
        <v>40830</v>
      </c>
      <c r="D286" s="773">
        <v>1500.6</v>
      </c>
      <c r="E286" s="291"/>
      <c r="F286" s="292"/>
      <c r="G286" s="285"/>
    </row>
    <row r="287" spans="1:7" ht="15.75">
      <c r="A287" s="767">
        <v>39</v>
      </c>
      <c r="B287" s="772" t="s">
        <v>1914</v>
      </c>
      <c r="C287" s="782">
        <v>41187</v>
      </c>
      <c r="D287" s="773">
        <v>800</v>
      </c>
      <c r="E287" s="291"/>
      <c r="F287" s="292"/>
      <c r="G287" s="285"/>
    </row>
    <row r="288" spans="1:7" ht="15.75">
      <c r="A288" s="767">
        <v>40</v>
      </c>
      <c r="B288" s="772" t="s">
        <v>1539</v>
      </c>
      <c r="C288" s="782">
        <v>41770</v>
      </c>
      <c r="D288" s="773">
        <v>1334</v>
      </c>
      <c r="E288" s="291"/>
      <c r="F288" s="292"/>
      <c r="G288" s="285"/>
    </row>
    <row r="289" spans="1:7" ht="25.5">
      <c r="A289" s="767">
        <v>41</v>
      </c>
      <c r="B289" s="772" t="s">
        <v>1451</v>
      </c>
      <c r="C289" s="782">
        <v>41971</v>
      </c>
      <c r="D289" s="773">
        <v>3111.9</v>
      </c>
      <c r="E289" s="291"/>
      <c r="F289" s="292"/>
      <c r="G289" s="285"/>
    </row>
    <row r="290" spans="1:7" ht="15.75">
      <c r="A290" s="767">
        <v>42</v>
      </c>
      <c r="B290" s="772" t="s">
        <v>1913</v>
      </c>
      <c r="C290" s="782">
        <v>41971</v>
      </c>
      <c r="D290" s="773">
        <v>3493.2</v>
      </c>
      <c r="E290" s="291"/>
      <c r="F290" s="292"/>
      <c r="G290" s="285"/>
    </row>
    <row r="291" spans="1:7" ht="25.5">
      <c r="A291" s="767">
        <v>43</v>
      </c>
      <c r="B291" s="772" t="s">
        <v>1452</v>
      </c>
      <c r="C291" s="782">
        <v>41971</v>
      </c>
      <c r="D291" s="773">
        <v>2398.5</v>
      </c>
      <c r="E291" s="291"/>
      <c r="F291" s="292"/>
      <c r="G291" s="285"/>
    </row>
    <row r="292" spans="1:7" ht="25.5">
      <c r="A292" s="767">
        <v>44</v>
      </c>
      <c r="B292" s="772" t="s">
        <v>1452</v>
      </c>
      <c r="C292" s="782">
        <v>41971</v>
      </c>
      <c r="D292" s="773">
        <v>2398.5</v>
      </c>
      <c r="E292" s="291"/>
      <c r="F292" s="292"/>
      <c r="G292" s="285"/>
    </row>
    <row r="293" spans="1:7" ht="25.5">
      <c r="A293" s="767">
        <v>45</v>
      </c>
      <c r="B293" s="772" t="s">
        <v>1453</v>
      </c>
      <c r="C293" s="782">
        <v>41971</v>
      </c>
      <c r="D293" s="773">
        <v>3303.78</v>
      </c>
      <c r="E293" s="291"/>
      <c r="F293" s="292"/>
      <c r="G293" s="285"/>
    </row>
    <row r="294" spans="1:7" ht="15.75">
      <c r="A294" s="767">
        <v>46</v>
      </c>
      <c r="B294" s="772" t="s">
        <v>1912</v>
      </c>
      <c r="C294" s="782">
        <v>41971</v>
      </c>
      <c r="D294" s="773">
        <v>1783.5</v>
      </c>
      <c r="E294" s="291"/>
      <c r="F294" s="292"/>
      <c r="G294" s="285"/>
    </row>
    <row r="295" spans="1:7" ht="25.5">
      <c r="A295" s="767">
        <v>47</v>
      </c>
      <c r="B295" s="772" t="s">
        <v>1454</v>
      </c>
      <c r="C295" s="782">
        <v>41971</v>
      </c>
      <c r="D295" s="773">
        <v>2460</v>
      </c>
      <c r="E295" s="291"/>
      <c r="F295" s="292"/>
      <c r="G295" s="285"/>
    </row>
    <row r="296" spans="1:7" ht="25.5">
      <c r="A296" s="767">
        <v>48</v>
      </c>
      <c r="B296" s="772" t="s">
        <v>1455</v>
      </c>
      <c r="C296" s="782">
        <v>41947</v>
      </c>
      <c r="D296" s="773">
        <v>1168.5</v>
      </c>
      <c r="E296" s="291"/>
      <c r="F296" s="292"/>
      <c r="G296" s="285"/>
    </row>
    <row r="297" spans="1:7" ht="15.75">
      <c r="A297" s="767">
        <v>49</v>
      </c>
      <c r="B297" s="772" t="s">
        <v>1911</v>
      </c>
      <c r="C297" s="782">
        <v>41947</v>
      </c>
      <c r="D297" s="773">
        <v>922.5</v>
      </c>
      <c r="E297" s="291"/>
      <c r="F297" s="292"/>
      <c r="G297" s="285"/>
    </row>
    <row r="298" spans="1:7" ht="25.5">
      <c r="A298" s="767">
        <v>50</v>
      </c>
      <c r="B298" s="772" t="s">
        <v>843</v>
      </c>
      <c r="C298" s="782">
        <v>42244</v>
      </c>
      <c r="D298" s="773">
        <v>1250.06</v>
      </c>
      <c r="E298" s="291"/>
      <c r="F298" s="292"/>
      <c r="G298" s="285"/>
    </row>
    <row r="299" spans="1:7" ht="25.5">
      <c r="A299" s="767">
        <v>51</v>
      </c>
      <c r="B299" s="772" t="s">
        <v>844</v>
      </c>
      <c r="C299" s="782">
        <v>42244</v>
      </c>
      <c r="D299" s="773">
        <v>1590</v>
      </c>
      <c r="E299" s="291"/>
      <c r="F299" s="292"/>
      <c r="G299" s="285"/>
    </row>
    <row r="300" spans="1:7" ht="25.5">
      <c r="A300" s="767">
        <v>52</v>
      </c>
      <c r="B300" s="772" t="s">
        <v>1456</v>
      </c>
      <c r="C300" s="782">
        <v>42244</v>
      </c>
      <c r="D300" s="773">
        <v>1700</v>
      </c>
      <c r="E300" s="291"/>
      <c r="F300" s="292"/>
      <c r="G300" s="285"/>
    </row>
    <row r="301" spans="1:7" ht="25.5">
      <c r="A301" s="767">
        <v>53</v>
      </c>
      <c r="B301" s="772" t="s">
        <v>1457</v>
      </c>
      <c r="C301" s="782">
        <v>42244</v>
      </c>
      <c r="D301" s="773">
        <v>1700</v>
      </c>
      <c r="E301" s="291"/>
      <c r="F301" s="292"/>
      <c r="G301" s="285"/>
    </row>
    <row r="302" spans="1:7" ht="25.5">
      <c r="A302" s="767">
        <v>54</v>
      </c>
      <c r="B302" s="772" t="s">
        <v>1458</v>
      </c>
      <c r="C302" s="782">
        <v>42244</v>
      </c>
      <c r="D302" s="773">
        <v>2050</v>
      </c>
      <c r="E302" s="291"/>
      <c r="F302" s="292"/>
      <c r="G302" s="285"/>
    </row>
    <row r="303" spans="1:7" ht="25.5">
      <c r="A303" s="767">
        <v>55</v>
      </c>
      <c r="B303" s="772" t="s">
        <v>1459</v>
      </c>
      <c r="C303" s="782">
        <v>42244</v>
      </c>
      <c r="D303" s="773">
        <v>2476</v>
      </c>
      <c r="E303" s="291"/>
      <c r="F303" s="292"/>
      <c r="G303" s="285"/>
    </row>
    <row r="304" spans="1:7" ht="25.5">
      <c r="A304" s="767">
        <v>56</v>
      </c>
      <c r="B304" s="772" t="s">
        <v>1460</v>
      </c>
      <c r="C304" s="782">
        <v>42244</v>
      </c>
      <c r="D304" s="773">
        <v>1575</v>
      </c>
      <c r="E304" s="291"/>
      <c r="F304" s="292"/>
      <c r="G304" s="285"/>
    </row>
    <row r="305" spans="1:7" ht="25.5">
      <c r="A305" s="767">
        <v>57</v>
      </c>
      <c r="B305" s="772" t="s">
        <v>1460</v>
      </c>
      <c r="C305" s="782">
        <v>42244</v>
      </c>
      <c r="D305" s="773">
        <v>1575</v>
      </c>
      <c r="E305" s="291"/>
      <c r="F305" s="292"/>
      <c r="G305" s="285"/>
    </row>
    <row r="306" spans="1:7" ht="25.5">
      <c r="A306" s="767">
        <v>58</v>
      </c>
      <c r="B306" s="772" t="s">
        <v>1460</v>
      </c>
      <c r="C306" s="782">
        <v>42244</v>
      </c>
      <c r="D306" s="773">
        <v>1575</v>
      </c>
      <c r="E306" s="291"/>
      <c r="F306" s="292"/>
      <c r="G306" s="285"/>
    </row>
    <row r="307" spans="1:7" ht="15.75">
      <c r="A307" s="767">
        <v>59</v>
      </c>
      <c r="B307" s="785" t="s">
        <v>1461</v>
      </c>
      <c r="C307" s="786">
        <v>42478</v>
      </c>
      <c r="D307" s="787">
        <v>582.35</v>
      </c>
      <c r="E307" s="291"/>
      <c r="F307" s="292"/>
      <c r="G307" s="285"/>
    </row>
    <row r="308" spans="1:7" ht="15.75">
      <c r="A308" s="767">
        <v>60</v>
      </c>
      <c r="B308" s="785" t="s">
        <v>1462</v>
      </c>
      <c r="C308" s="786">
        <v>42695</v>
      </c>
      <c r="D308" s="787">
        <v>1199.86</v>
      </c>
      <c r="E308" s="291"/>
      <c r="F308" s="292"/>
      <c r="G308" s="285"/>
    </row>
    <row r="309" spans="1:7" ht="15.75">
      <c r="A309" s="767">
        <v>61</v>
      </c>
      <c r="B309" s="785" t="s">
        <v>1462</v>
      </c>
      <c r="C309" s="786">
        <v>42695</v>
      </c>
      <c r="D309" s="787">
        <v>1199.87</v>
      </c>
      <c r="E309" s="291"/>
      <c r="F309" s="292"/>
      <c r="G309" s="285"/>
    </row>
    <row r="310" spans="1:7" ht="15.75">
      <c r="A310" s="767">
        <v>62</v>
      </c>
      <c r="B310" s="785" t="s">
        <v>1463</v>
      </c>
      <c r="C310" s="786">
        <v>42695</v>
      </c>
      <c r="D310" s="787">
        <v>139</v>
      </c>
      <c r="E310" s="291"/>
      <c r="F310" s="292"/>
      <c r="G310" s="285"/>
    </row>
    <row r="311" spans="1:7" ht="15.75">
      <c r="A311" s="767">
        <v>63</v>
      </c>
      <c r="B311" s="785" t="s">
        <v>1464</v>
      </c>
      <c r="C311" s="786">
        <v>42695</v>
      </c>
      <c r="D311" s="787">
        <v>239.99</v>
      </c>
      <c r="E311" s="291"/>
      <c r="F311" s="292"/>
      <c r="G311" s="285"/>
    </row>
    <row r="312" spans="1:7" ht="15.75">
      <c r="A312" s="767">
        <v>64</v>
      </c>
      <c r="B312" s="785" t="s">
        <v>1465</v>
      </c>
      <c r="C312" s="786">
        <v>42846</v>
      </c>
      <c r="D312" s="787">
        <v>676.5</v>
      </c>
      <c r="E312" s="291"/>
      <c r="F312" s="292"/>
      <c r="G312" s="285"/>
    </row>
    <row r="313" spans="1:7" ht="15.75">
      <c r="A313" s="767">
        <v>65</v>
      </c>
      <c r="B313" s="785" t="s">
        <v>1465</v>
      </c>
      <c r="C313" s="786">
        <v>42846</v>
      </c>
      <c r="D313" s="787">
        <v>676.5</v>
      </c>
      <c r="E313" s="291"/>
      <c r="F313" s="292"/>
      <c r="G313" s="285"/>
    </row>
    <row r="314" spans="1:7" ht="25.5">
      <c r="A314" s="767">
        <v>66</v>
      </c>
      <c r="B314" s="785" t="s">
        <v>1466</v>
      </c>
      <c r="C314" s="786">
        <v>42846</v>
      </c>
      <c r="D314" s="787">
        <v>492</v>
      </c>
      <c r="E314" s="291"/>
      <c r="F314" s="292"/>
      <c r="G314" s="285"/>
    </row>
    <row r="315" spans="1:7" ht="25.5">
      <c r="A315" s="767">
        <v>67</v>
      </c>
      <c r="B315" s="785" t="s">
        <v>1897</v>
      </c>
      <c r="C315" s="786">
        <v>43077</v>
      </c>
      <c r="D315" s="787">
        <v>704</v>
      </c>
      <c r="E315" s="291"/>
      <c r="F315" s="292"/>
      <c r="G315" s="285"/>
    </row>
    <row r="316" spans="1:7" ht="25.5">
      <c r="A316" s="767">
        <v>68</v>
      </c>
      <c r="B316" s="785" t="s">
        <v>1898</v>
      </c>
      <c r="C316" s="786">
        <v>43083</v>
      </c>
      <c r="D316" s="787">
        <v>1020</v>
      </c>
      <c r="E316" s="291"/>
      <c r="F316" s="292"/>
      <c r="G316" s="285"/>
    </row>
    <row r="317" spans="1:7" ht="15.75">
      <c r="A317" s="767">
        <v>69</v>
      </c>
      <c r="B317" s="785" t="s">
        <v>1899</v>
      </c>
      <c r="C317" s="786">
        <v>43370</v>
      </c>
      <c r="D317" s="787">
        <v>560</v>
      </c>
      <c r="E317" s="291"/>
      <c r="F317" s="292"/>
      <c r="G317" s="285"/>
    </row>
    <row r="318" spans="1:7" ht="15.75">
      <c r="A318" s="767">
        <v>70</v>
      </c>
      <c r="B318" s="785" t="s">
        <v>1900</v>
      </c>
      <c r="C318" s="786">
        <v>43370</v>
      </c>
      <c r="D318" s="787">
        <v>550</v>
      </c>
      <c r="E318" s="291"/>
      <c r="F318" s="292"/>
      <c r="G318" s="285"/>
    </row>
    <row r="319" spans="1:7" ht="15.75">
      <c r="A319" s="767">
        <v>71</v>
      </c>
      <c r="B319" s="785" t="s">
        <v>1901</v>
      </c>
      <c r="C319" s="786">
        <v>43533</v>
      </c>
      <c r="D319" s="787">
        <v>1285.52</v>
      </c>
      <c r="E319" s="291"/>
      <c r="F319" s="292"/>
      <c r="G319" s="285"/>
    </row>
    <row r="320" spans="1:7" ht="25.5">
      <c r="A320" s="767">
        <v>72</v>
      </c>
      <c r="B320" s="785" t="s">
        <v>1902</v>
      </c>
      <c r="C320" s="786">
        <v>43533</v>
      </c>
      <c r="D320" s="787">
        <v>3410.7</v>
      </c>
      <c r="E320" s="291"/>
      <c r="F320" s="292"/>
      <c r="G320" s="285"/>
    </row>
    <row r="321" spans="1:7" ht="15.75">
      <c r="A321" s="767">
        <v>73</v>
      </c>
      <c r="B321" s="785" t="s">
        <v>1903</v>
      </c>
      <c r="C321" s="786">
        <v>43533</v>
      </c>
      <c r="D321" s="787">
        <v>2950.97</v>
      </c>
      <c r="E321" s="291"/>
      <c r="F321" s="292"/>
      <c r="G321" s="285"/>
    </row>
    <row r="322" spans="1:7" ht="15.75">
      <c r="A322" s="767">
        <v>74</v>
      </c>
      <c r="B322" s="785" t="s">
        <v>1904</v>
      </c>
      <c r="C322" s="786">
        <v>43533</v>
      </c>
      <c r="D322" s="787">
        <v>2260.69</v>
      </c>
      <c r="E322" s="291"/>
      <c r="F322" s="292"/>
      <c r="G322" s="285"/>
    </row>
    <row r="323" spans="1:7" ht="15.75">
      <c r="A323" s="767">
        <v>75</v>
      </c>
      <c r="B323" s="785" t="s">
        <v>1905</v>
      </c>
      <c r="C323" s="786">
        <v>43533</v>
      </c>
      <c r="D323" s="787">
        <v>882.22</v>
      </c>
      <c r="E323" s="291"/>
      <c r="F323" s="292"/>
      <c r="G323" s="285"/>
    </row>
    <row r="324" spans="1:7" ht="25.5">
      <c r="A324" s="767">
        <v>76</v>
      </c>
      <c r="B324" s="785" t="s">
        <v>1906</v>
      </c>
      <c r="C324" s="786">
        <v>43551</v>
      </c>
      <c r="D324" s="787">
        <v>1504.29</v>
      </c>
      <c r="E324" s="291"/>
      <c r="F324" s="292"/>
      <c r="G324" s="285"/>
    </row>
    <row r="325" spans="1:7" ht="15.75">
      <c r="A325" s="767">
        <v>77</v>
      </c>
      <c r="B325" s="785" t="s">
        <v>1907</v>
      </c>
      <c r="C325" s="786">
        <v>43551</v>
      </c>
      <c r="D325" s="787">
        <v>524.6</v>
      </c>
      <c r="E325" s="291"/>
      <c r="F325" s="292"/>
      <c r="G325" s="285"/>
    </row>
    <row r="326" spans="1:7" ht="15.75">
      <c r="A326" s="767">
        <v>78</v>
      </c>
      <c r="B326" s="785" t="s">
        <v>1907</v>
      </c>
      <c r="C326" s="786">
        <v>43551</v>
      </c>
      <c r="D326" s="787">
        <v>524.6</v>
      </c>
      <c r="E326" s="291"/>
      <c r="F326" s="292"/>
      <c r="G326" s="285"/>
    </row>
    <row r="327" spans="1:7" ht="15.75">
      <c r="A327" s="767">
        <v>79</v>
      </c>
      <c r="B327" s="785" t="s">
        <v>1907</v>
      </c>
      <c r="C327" s="786">
        <v>43551</v>
      </c>
      <c r="D327" s="787">
        <v>254.59</v>
      </c>
      <c r="E327" s="291"/>
      <c r="F327" s="292"/>
      <c r="G327" s="285"/>
    </row>
    <row r="328" spans="1:7" ht="15.75">
      <c r="A328" s="767">
        <v>80</v>
      </c>
      <c r="B328" s="785" t="s">
        <v>1907</v>
      </c>
      <c r="C328" s="786">
        <v>43551</v>
      </c>
      <c r="D328" s="787">
        <v>524.59</v>
      </c>
      <c r="E328" s="291"/>
      <c r="F328" s="292"/>
      <c r="G328" s="285"/>
    </row>
    <row r="329" spans="1:7" ht="15.75">
      <c r="A329" s="767">
        <v>81</v>
      </c>
      <c r="B329" s="785" t="s">
        <v>1908</v>
      </c>
      <c r="C329" s="786">
        <v>43532</v>
      </c>
      <c r="D329" s="787">
        <v>3528.4</v>
      </c>
      <c r="E329" s="291"/>
      <c r="F329" s="292"/>
      <c r="G329" s="285"/>
    </row>
    <row r="330" spans="1:7" ht="25.5">
      <c r="A330" s="767">
        <v>82</v>
      </c>
      <c r="B330" s="772" t="s">
        <v>1909</v>
      </c>
      <c r="C330" s="786">
        <v>43503</v>
      </c>
      <c r="D330" s="787">
        <v>4855.61</v>
      </c>
      <c r="E330" s="291"/>
      <c r="F330" s="292"/>
      <c r="G330" s="285"/>
    </row>
    <row r="331" spans="1:7" ht="25.5">
      <c r="A331" s="767">
        <v>83</v>
      </c>
      <c r="B331" s="772" t="s">
        <v>1909</v>
      </c>
      <c r="C331" s="786">
        <v>43503</v>
      </c>
      <c r="D331" s="787">
        <v>4855.61</v>
      </c>
      <c r="E331" s="291"/>
      <c r="F331" s="292"/>
      <c r="G331" s="285"/>
    </row>
    <row r="332" spans="1:7" ht="25.5">
      <c r="A332" s="767">
        <v>84</v>
      </c>
      <c r="B332" s="772" t="s">
        <v>1910</v>
      </c>
      <c r="C332" s="786">
        <v>43503</v>
      </c>
      <c r="D332" s="787">
        <v>6057.65</v>
      </c>
      <c r="E332" s="291"/>
      <c r="F332" s="292"/>
      <c r="G332" s="285"/>
    </row>
    <row r="333" spans="1:7" ht="25.5">
      <c r="A333" s="767">
        <v>85</v>
      </c>
      <c r="B333" s="772" t="s">
        <v>1910</v>
      </c>
      <c r="C333" s="786">
        <v>43503</v>
      </c>
      <c r="D333" s="787">
        <v>6057.65</v>
      </c>
      <c r="E333" s="291"/>
      <c r="F333" s="292"/>
      <c r="G333" s="285"/>
    </row>
    <row r="334" spans="1:7" ht="25.5">
      <c r="A334" s="767">
        <v>86</v>
      </c>
      <c r="B334" s="772" t="s">
        <v>1460</v>
      </c>
      <c r="C334" s="786">
        <v>43503</v>
      </c>
      <c r="D334" s="787">
        <v>3311.56</v>
      </c>
      <c r="E334" s="291"/>
      <c r="F334" s="292"/>
      <c r="G334" s="285"/>
    </row>
    <row r="335" spans="1:7" ht="26.25" thickBot="1">
      <c r="A335" s="788">
        <v>87</v>
      </c>
      <c r="B335" s="789" t="s">
        <v>1460</v>
      </c>
      <c r="C335" s="790">
        <v>43503</v>
      </c>
      <c r="D335" s="791">
        <v>3311.56</v>
      </c>
      <c r="E335" s="291"/>
      <c r="F335" s="292"/>
      <c r="G335" s="285"/>
    </row>
    <row r="336" spans="1:7" ht="16.5" thickBot="1">
      <c r="A336" s="1405" t="s">
        <v>219</v>
      </c>
      <c r="B336" s="1406"/>
      <c r="C336" s="1407"/>
      <c r="D336" s="281">
        <f>SUM(D249:D335)</f>
        <v>266169.02999999997</v>
      </c>
      <c r="E336" s="291"/>
      <c r="F336" s="292"/>
      <c r="G336" s="285"/>
    </row>
    <row r="337" spans="1:7" s="260" customFormat="1" ht="15" customHeight="1">
      <c r="A337" s="257"/>
      <c r="B337" s="177"/>
      <c r="C337" s="258"/>
      <c r="D337" s="259"/>
      <c r="E337" s="296"/>
      <c r="F337" s="297"/>
      <c r="G337" s="296"/>
    </row>
    <row r="338" spans="1:7" s="260" customFormat="1" ht="3.75" customHeight="1" hidden="1">
      <c r="A338" s="257"/>
      <c r="B338" s="177"/>
      <c r="C338" s="258"/>
      <c r="D338" s="259"/>
      <c r="E338" s="296"/>
      <c r="F338" s="297"/>
      <c r="G338" s="296"/>
    </row>
    <row r="339" spans="1:7" s="260" customFormat="1" ht="15.75">
      <c r="A339" s="1408" t="s">
        <v>1474</v>
      </c>
      <c r="B339" s="1408"/>
      <c r="C339" s="1408"/>
      <c r="D339" s="793" t="s">
        <v>1469</v>
      </c>
      <c r="E339" s="296"/>
      <c r="F339" s="297"/>
      <c r="G339" s="296"/>
    </row>
    <row r="340" spans="1:7" s="260" customFormat="1" ht="37.5" customHeight="1">
      <c r="A340" s="1409" t="s">
        <v>1475</v>
      </c>
      <c r="B340" s="1410"/>
      <c r="C340" s="1411"/>
      <c r="D340" s="678">
        <v>10000</v>
      </c>
      <c r="E340" s="296"/>
      <c r="F340" s="297"/>
      <c r="G340" s="296"/>
    </row>
    <row r="341" spans="1:7" s="260" customFormat="1" ht="30.75" customHeight="1" thickBot="1">
      <c r="A341" s="1412" t="s">
        <v>1476</v>
      </c>
      <c r="B341" s="1413"/>
      <c r="C341" s="1414"/>
      <c r="D341" s="792">
        <v>80000</v>
      </c>
      <c r="E341" s="296"/>
      <c r="F341" s="297"/>
      <c r="G341" s="296"/>
    </row>
    <row r="342" spans="1:7" s="260" customFormat="1" ht="16.5" thickBot="1">
      <c r="A342" s="1415" t="s">
        <v>219</v>
      </c>
      <c r="B342" s="1416"/>
      <c r="C342" s="1417"/>
      <c r="D342" s="299">
        <f>SUM(D340:D341)</f>
        <v>90000</v>
      </c>
      <c r="E342" s="296"/>
      <c r="F342" s="297"/>
      <c r="G342" s="296"/>
    </row>
    <row r="343" spans="1:7" s="260" customFormat="1" ht="21" customHeight="1">
      <c r="A343" s="1404" t="s">
        <v>1961</v>
      </c>
      <c r="B343" s="1404"/>
      <c r="C343" s="293"/>
      <c r="D343" s="293"/>
      <c r="E343" s="293"/>
      <c r="F343" s="297"/>
      <c r="G343" s="296"/>
    </row>
    <row r="344" spans="1:7" s="260" customFormat="1" ht="15.75">
      <c r="A344" s="293"/>
      <c r="B344" s="293" t="s">
        <v>1499</v>
      </c>
      <c r="C344" s="293"/>
      <c r="D344" s="293"/>
      <c r="E344" s="293"/>
      <c r="F344" s="297"/>
      <c r="G344" s="296"/>
    </row>
    <row r="345" spans="1:7" s="260" customFormat="1" ht="30">
      <c r="A345" s="311" t="s">
        <v>785</v>
      </c>
      <c r="B345" s="311" t="s">
        <v>211</v>
      </c>
      <c r="C345" s="312" t="s">
        <v>1477</v>
      </c>
      <c r="D345" s="311" t="s">
        <v>858</v>
      </c>
      <c r="E345" s="311" t="s">
        <v>1478</v>
      </c>
      <c r="F345" s="297"/>
      <c r="G345" s="296"/>
    </row>
    <row r="346" spans="1:7" s="260" customFormat="1" ht="25.5">
      <c r="A346" s="801" t="s">
        <v>635</v>
      </c>
      <c r="B346" s="795" t="s">
        <v>997</v>
      </c>
      <c r="C346" s="794" t="s">
        <v>998</v>
      </c>
      <c r="D346" s="795">
        <v>1</v>
      </c>
      <c r="E346" s="796">
        <v>1073</v>
      </c>
      <c r="F346" s="297"/>
      <c r="G346" s="296"/>
    </row>
    <row r="347" spans="1:7" s="260" customFormat="1" ht="25.5">
      <c r="A347" s="801" t="s">
        <v>638</v>
      </c>
      <c r="B347" s="795" t="s">
        <v>999</v>
      </c>
      <c r="C347" s="794" t="s">
        <v>1000</v>
      </c>
      <c r="D347" s="795">
        <v>1</v>
      </c>
      <c r="E347" s="796">
        <v>1575</v>
      </c>
      <c r="F347" s="297"/>
      <c r="G347" s="296"/>
    </row>
    <row r="348" spans="1:7" s="260" customFormat="1" ht="25.5">
      <c r="A348" s="801" t="s">
        <v>640</v>
      </c>
      <c r="B348" s="795" t="s">
        <v>1001</v>
      </c>
      <c r="C348" s="794" t="s">
        <v>1002</v>
      </c>
      <c r="D348" s="795">
        <v>1</v>
      </c>
      <c r="E348" s="796">
        <v>1575</v>
      </c>
      <c r="F348" s="297"/>
      <c r="G348" s="296"/>
    </row>
    <row r="349" spans="1:7" s="260" customFormat="1" ht="25.5">
      <c r="A349" s="801" t="s">
        <v>1003</v>
      </c>
      <c r="B349" s="795" t="s">
        <v>1004</v>
      </c>
      <c r="C349" s="794" t="s">
        <v>1005</v>
      </c>
      <c r="D349" s="795">
        <v>1</v>
      </c>
      <c r="E349" s="796">
        <v>1700</v>
      </c>
      <c r="F349" s="297"/>
      <c r="G349" s="296"/>
    </row>
    <row r="350" spans="1:7" s="260" customFormat="1" ht="25.5">
      <c r="A350" s="801" t="s">
        <v>1006</v>
      </c>
      <c r="B350" s="795" t="s">
        <v>1007</v>
      </c>
      <c r="C350" s="794" t="s">
        <v>1008</v>
      </c>
      <c r="D350" s="795">
        <v>1</v>
      </c>
      <c r="E350" s="796">
        <v>1700</v>
      </c>
      <c r="F350" s="297"/>
      <c r="G350" s="296"/>
    </row>
    <row r="351" spans="1:7" s="260" customFormat="1" ht="25.5">
      <c r="A351" s="801" t="s">
        <v>1009</v>
      </c>
      <c r="B351" s="795" t="s">
        <v>1010</v>
      </c>
      <c r="C351" s="794" t="s">
        <v>1011</v>
      </c>
      <c r="D351" s="795">
        <v>1</v>
      </c>
      <c r="E351" s="796">
        <v>1724.47</v>
      </c>
      <c r="F351" s="297"/>
      <c r="G351" s="296"/>
    </row>
    <row r="352" spans="1:7" s="260" customFormat="1" ht="26.25" thickBot="1">
      <c r="A352" s="800" t="s">
        <v>1012</v>
      </c>
      <c r="B352" s="797" t="s">
        <v>1013</v>
      </c>
      <c r="C352" s="797" t="s">
        <v>1014</v>
      </c>
      <c r="D352" s="798">
        <v>1</v>
      </c>
      <c r="E352" s="799">
        <v>1005</v>
      </c>
      <c r="F352" s="297"/>
      <c r="G352" s="296"/>
    </row>
    <row r="353" spans="1:7" s="260" customFormat="1" ht="16.5" thickBot="1">
      <c r="A353" s="1418" t="s">
        <v>219</v>
      </c>
      <c r="B353" s="1419"/>
      <c r="C353" s="1420"/>
      <c r="D353" s="300">
        <v>7</v>
      </c>
      <c r="E353" s="301">
        <f>SUM(E346:E352)</f>
        <v>10352.47</v>
      </c>
      <c r="F353" s="297"/>
      <c r="G353" s="296"/>
    </row>
    <row r="354" spans="1:7" s="260" customFormat="1" ht="22.5" customHeight="1">
      <c r="A354" s="293"/>
      <c r="B354" s="293" t="s">
        <v>996</v>
      </c>
      <c r="C354" s="304"/>
      <c r="D354" s="293"/>
      <c r="E354" s="293"/>
      <c r="F354" s="297"/>
      <c r="G354" s="296"/>
    </row>
    <row r="355" spans="1:7" s="260" customFormat="1" ht="30">
      <c r="A355" s="311" t="s">
        <v>785</v>
      </c>
      <c r="B355" s="311" t="s">
        <v>211</v>
      </c>
      <c r="C355" s="312" t="s">
        <v>1477</v>
      </c>
      <c r="D355" s="311" t="s">
        <v>858</v>
      </c>
      <c r="E355" s="311" t="s">
        <v>1478</v>
      </c>
      <c r="F355" s="297"/>
      <c r="G355" s="296"/>
    </row>
    <row r="356" spans="1:7" s="260" customFormat="1" ht="25.5">
      <c r="A356" s="1242" t="s">
        <v>635</v>
      </c>
      <c r="B356" s="1242" t="s">
        <v>1500</v>
      </c>
      <c r="C356" s="1243" t="s">
        <v>1501</v>
      </c>
      <c r="D356" s="1242">
        <v>1</v>
      </c>
      <c r="E356" s="1244">
        <v>1025</v>
      </c>
      <c r="F356" s="297"/>
      <c r="G356" s="296"/>
    </row>
    <row r="357" spans="1:7" s="260" customFormat="1" ht="25.5">
      <c r="A357" s="1242" t="s">
        <v>638</v>
      </c>
      <c r="B357" s="1242" t="s">
        <v>1500</v>
      </c>
      <c r="C357" s="1243" t="s">
        <v>1502</v>
      </c>
      <c r="D357" s="1242">
        <v>1</v>
      </c>
      <c r="E357" s="1244">
        <v>1025</v>
      </c>
      <c r="F357" s="297"/>
      <c r="G357" s="296"/>
    </row>
    <row r="358" spans="1:7" s="260" customFormat="1" ht="25.5">
      <c r="A358" s="1242" t="s">
        <v>640</v>
      </c>
      <c r="B358" s="1242" t="s">
        <v>1500</v>
      </c>
      <c r="C358" s="1243" t="s">
        <v>1503</v>
      </c>
      <c r="D358" s="1242">
        <v>1</v>
      </c>
      <c r="E358" s="1244">
        <v>1025</v>
      </c>
      <c r="F358" s="297"/>
      <c r="G358" s="296"/>
    </row>
    <row r="359" spans="1:7" s="260" customFormat="1" ht="25.5">
      <c r="A359" s="1242" t="s">
        <v>1003</v>
      </c>
      <c r="B359" s="1242" t="s">
        <v>1500</v>
      </c>
      <c r="C359" s="1243" t="s">
        <v>1504</v>
      </c>
      <c r="D359" s="1242">
        <v>1</v>
      </c>
      <c r="E359" s="1244">
        <v>1025</v>
      </c>
      <c r="F359" s="297"/>
      <c r="G359" s="296"/>
    </row>
    <row r="360" spans="1:7" s="260" customFormat="1" ht="25.5">
      <c r="A360" s="1242" t="s">
        <v>1006</v>
      </c>
      <c r="B360" s="1242" t="s">
        <v>1505</v>
      </c>
      <c r="C360" s="1243" t="s">
        <v>1506</v>
      </c>
      <c r="D360" s="1242">
        <v>1</v>
      </c>
      <c r="E360" s="1244">
        <v>1025</v>
      </c>
      <c r="F360" s="297"/>
      <c r="G360" s="296"/>
    </row>
    <row r="361" spans="1:7" s="260" customFormat="1" ht="25.5">
      <c r="A361" s="1242" t="s">
        <v>1009</v>
      </c>
      <c r="B361" s="1242" t="s">
        <v>1507</v>
      </c>
      <c r="C361" s="1243" t="s">
        <v>1508</v>
      </c>
      <c r="D361" s="1242">
        <v>1</v>
      </c>
      <c r="E361" s="1244">
        <v>1087</v>
      </c>
      <c r="F361" s="297"/>
      <c r="G361" s="296"/>
    </row>
    <row r="362" spans="1:7" s="260" customFormat="1" ht="25.5">
      <c r="A362" s="1242" t="s">
        <v>1012</v>
      </c>
      <c r="B362" s="1242" t="s">
        <v>1509</v>
      </c>
      <c r="C362" s="1243" t="s">
        <v>1510</v>
      </c>
      <c r="D362" s="1242">
        <v>1</v>
      </c>
      <c r="E362" s="1244">
        <v>1087</v>
      </c>
      <c r="F362" s="297"/>
      <c r="G362" s="296"/>
    </row>
    <row r="363" spans="1:7" s="260" customFormat="1" ht="25.5">
      <c r="A363" s="1242" t="s">
        <v>1511</v>
      </c>
      <c r="B363" s="1242" t="s">
        <v>1512</v>
      </c>
      <c r="C363" s="1243" t="s">
        <v>1513</v>
      </c>
      <c r="D363" s="1242">
        <v>1</v>
      </c>
      <c r="E363" s="1244">
        <v>1400</v>
      </c>
      <c r="F363" s="305"/>
      <c r="G363" s="296"/>
    </row>
    <row r="364" spans="1:7" s="260" customFormat="1" ht="25.5">
      <c r="A364" s="1242" t="s">
        <v>1514</v>
      </c>
      <c r="B364" s="1242" t="s">
        <v>1515</v>
      </c>
      <c r="C364" s="1243" t="s">
        <v>1516</v>
      </c>
      <c r="D364" s="1242">
        <v>1</v>
      </c>
      <c r="E364" s="1244">
        <v>1400</v>
      </c>
      <c r="F364" s="302"/>
      <c r="G364" s="296"/>
    </row>
    <row r="365" spans="1:7" s="260" customFormat="1" ht="25.5">
      <c r="A365" s="1242" t="s">
        <v>1517</v>
      </c>
      <c r="B365" s="1242" t="s">
        <v>1518</v>
      </c>
      <c r="C365" s="1243" t="s">
        <v>1519</v>
      </c>
      <c r="D365" s="1242">
        <v>1</v>
      </c>
      <c r="E365" s="1244">
        <v>1800</v>
      </c>
      <c r="F365" s="302"/>
      <c r="G365" s="296"/>
    </row>
    <row r="366" spans="1:7" s="260" customFormat="1" ht="25.5">
      <c r="A366" s="1242" t="s">
        <v>1520</v>
      </c>
      <c r="B366" s="1242" t="s">
        <v>1521</v>
      </c>
      <c r="C366" s="1243" t="s">
        <v>1522</v>
      </c>
      <c r="D366" s="1242">
        <v>1</v>
      </c>
      <c r="E366" s="1244">
        <v>1800</v>
      </c>
      <c r="F366" s="306"/>
      <c r="G366" s="296"/>
    </row>
    <row r="367" spans="1:7" s="260" customFormat="1" ht="26.25" thickBot="1">
      <c r="A367" s="1245" t="s">
        <v>1523</v>
      </c>
      <c r="B367" s="1246" t="s">
        <v>1524</v>
      </c>
      <c r="C367" s="1246" t="s">
        <v>1525</v>
      </c>
      <c r="D367" s="1245">
        <v>1</v>
      </c>
      <c r="E367" s="1247">
        <v>1800</v>
      </c>
      <c r="F367" s="306"/>
      <c r="G367" s="296"/>
    </row>
    <row r="368" spans="1:7" s="260" customFormat="1" ht="16.5" thickBot="1">
      <c r="A368" s="1418" t="s">
        <v>219</v>
      </c>
      <c r="B368" s="1419"/>
      <c r="C368" s="1420"/>
      <c r="D368" s="300">
        <v>12</v>
      </c>
      <c r="E368" s="301">
        <f>SUM(E356:E367)</f>
        <v>15499</v>
      </c>
      <c r="F368" s="306"/>
      <c r="G368" s="296"/>
    </row>
    <row r="369" spans="1:7" s="260" customFormat="1" ht="22.5" customHeight="1">
      <c r="A369" s="307"/>
      <c r="B369" s="307" t="s">
        <v>1526</v>
      </c>
      <c r="C369" s="308"/>
      <c r="D369" s="307"/>
      <c r="E369" s="307"/>
      <c r="F369" s="306"/>
      <c r="G369" s="296"/>
    </row>
    <row r="370" spans="1:7" s="260" customFormat="1" ht="30">
      <c r="A370" s="313" t="s">
        <v>785</v>
      </c>
      <c r="B370" s="313" t="s">
        <v>211</v>
      </c>
      <c r="C370" s="314" t="s">
        <v>1477</v>
      </c>
      <c r="D370" s="313" t="s">
        <v>858</v>
      </c>
      <c r="E370" s="313" t="s">
        <v>1478</v>
      </c>
      <c r="F370" s="306"/>
      <c r="G370" s="296"/>
    </row>
    <row r="371" spans="1:7" s="260" customFormat="1" ht="15.75">
      <c r="A371" s="1242" t="s">
        <v>635</v>
      </c>
      <c r="B371" s="1242" t="s">
        <v>1527</v>
      </c>
      <c r="C371" s="1248"/>
      <c r="D371" s="1248">
        <v>1</v>
      </c>
      <c r="E371" s="1249">
        <v>2214</v>
      </c>
      <c r="F371" s="306"/>
      <c r="G371" s="296"/>
    </row>
    <row r="372" spans="1:7" s="260" customFormat="1" ht="15.75">
      <c r="A372" s="1248" t="s">
        <v>638</v>
      </c>
      <c r="B372" s="1248" t="s">
        <v>1528</v>
      </c>
      <c r="C372" s="1248"/>
      <c r="D372" s="1248">
        <v>1</v>
      </c>
      <c r="E372" s="1249">
        <v>2214</v>
      </c>
      <c r="F372" s="306"/>
      <c r="G372" s="296"/>
    </row>
    <row r="373" spans="1:7" s="260" customFormat="1" ht="15.75">
      <c r="A373" s="1248" t="s">
        <v>640</v>
      </c>
      <c r="B373" s="1248" t="s">
        <v>1529</v>
      </c>
      <c r="C373" s="1248"/>
      <c r="D373" s="1248">
        <v>1</v>
      </c>
      <c r="E373" s="1249">
        <v>2521.5</v>
      </c>
      <c r="F373" s="302"/>
      <c r="G373" s="296"/>
    </row>
    <row r="374" spans="1:7" s="260" customFormat="1" ht="15.75">
      <c r="A374" s="1248" t="s">
        <v>1003</v>
      </c>
      <c r="B374" s="1248" t="s">
        <v>1529</v>
      </c>
      <c r="C374" s="1248"/>
      <c r="D374" s="1248">
        <v>1</v>
      </c>
      <c r="E374" s="1249">
        <v>2521.5</v>
      </c>
      <c r="F374" s="306"/>
      <c r="G374" s="296"/>
    </row>
    <row r="375" spans="1:7" s="260" customFormat="1" ht="15.75">
      <c r="A375" s="1248" t="s">
        <v>1006</v>
      </c>
      <c r="B375" s="1248" t="s">
        <v>1530</v>
      </c>
      <c r="C375" s="1248"/>
      <c r="D375" s="1248">
        <v>1</v>
      </c>
      <c r="E375" s="1249">
        <v>1599</v>
      </c>
      <c r="F375" s="302"/>
      <c r="G375" s="296"/>
    </row>
    <row r="376" spans="1:7" s="260" customFormat="1" ht="15.75">
      <c r="A376" s="1248" t="s">
        <v>1009</v>
      </c>
      <c r="B376" s="1248" t="s">
        <v>1531</v>
      </c>
      <c r="C376" s="1248"/>
      <c r="D376" s="1248">
        <v>1</v>
      </c>
      <c r="E376" s="1249">
        <v>2091</v>
      </c>
      <c r="F376" s="302"/>
      <c r="G376" s="296"/>
    </row>
    <row r="377" spans="1:7" s="260" customFormat="1" ht="15.75">
      <c r="A377" s="1248" t="s">
        <v>1012</v>
      </c>
      <c r="B377" s="1248" t="s">
        <v>1532</v>
      </c>
      <c r="C377" s="1248"/>
      <c r="D377" s="1248">
        <v>1</v>
      </c>
      <c r="E377" s="1249">
        <v>1845</v>
      </c>
      <c r="F377" s="302"/>
      <c r="G377" s="296"/>
    </row>
    <row r="378" spans="1:7" s="260" customFormat="1" ht="15.75">
      <c r="A378" s="1248" t="s">
        <v>1511</v>
      </c>
      <c r="B378" s="1248" t="s">
        <v>1533</v>
      </c>
      <c r="C378" s="1248"/>
      <c r="D378" s="1248">
        <v>1</v>
      </c>
      <c r="E378" s="1249">
        <v>1845</v>
      </c>
      <c r="F378" s="306"/>
      <c r="G378" s="296"/>
    </row>
    <row r="379" spans="1:7" s="260" customFormat="1" ht="15.75">
      <c r="A379" s="1248" t="s">
        <v>1514</v>
      </c>
      <c r="B379" s="1248" t="s">
        <v>1534</v>
      </c>
      <c r="C379" s="1248"/>
      <c r="D379" s="1248">
        <v>1</v>
      </c>
      <c r="E379" s="1249">
        <v>492</v>
      </c>
      <c r="F379" s="302"/>
      <c r="G379" s="296"/>
    </row>
    <row r="380" spans="1:7" s="260" customFormat="1" ht="15.75">
      <c r="A380" s="1248" t="s">
        <v>1517</v>
      </c>
      <c r="B380" s="1248" t="s">
        <v>1534</v>
      </c>
      <c r="C380" s="1248"/>
      <c r="D380" s="1248">
        <v>1</v>
      </c>
      <c r="E380" s="1249">
        <v>492</v>
      </c>
      <c r="F380" s="306"/>
      <c r="G380" s="296"/>
    </row>
    <row r="381" spans="1:7" s="260" customFormat="1" ht="15.75">
      <c r="A381" s="1248" t="s">
        <v>1520</v>
      </c>
      <c r="B381" s="1248" t="s">
        <v>1534</v>
      </c>
      <c r="C381" s="1248"/>
      <c r="D381" s="1248">
        <v>1</v>
      </c>
      <c r="E381" s="1249">
        <v>492</v>
      </c>
      <c r="F381" s="302"/>
      <c r="G381" s="296"/>
    </row>
    <row r="382" spans="1:7" s="260" customFormat="1" ht="16.5" thickBot="1">
      <c r="A382" s="1250" t="s">
        <v>1523</v>
      </c>
      <c r="B382" s="1250" t="s">
        <v>1534</v>
      </c>
      <c r="C382" s="1250"/>
      <c r="D382" s="1250">
        <v>1</v>
      </c>
      <c r="E382" s="1251">
        <v>492</v>
      </c>
      <c r="F382" s="306"/>
      <c r="G382" s="296"/>
    </row>
    <row r="383" spans="1:7" s="260" customFormat="1" ht="16.5" thickBot="1">
      <c r="A383" s="1418" t="s">
        <v>219</v>
      </c>
      <c r="B383" s="1419"/>
      <c r="C383" s="1420"/>
      <c r="D383" s="300">
        <v>12</v>
      </c>
      <c r="E383" s="301">
        <f>SUM(E371:E382)</f>
        <v>18819</v>
      </c>
      <c r="F383" s="306"/>
      <c r="G383" s="296"/>
    </row>
    <row r="384" spans="1:7" s="260" customFormat="1" ht="19.5" customHeight="1">
      <c r="A384" s="307"/>
      <c r="B384" s="307" t="s">
        <v>1535</v>
      </c>
      <c r="C384" s="307"/>
      <c r="D384" s="307"/>
      <c r="E384" s="307"/>
      <c r="F384" s="306"/>
      <c r="G384" s="296"/>
    </row>
    <row r="385" spans="1:7" s="260" customFormat="1" ht="15.75">
      <c r="A385" s="313" t="s">
        <v>785</v>
      </c>
      <c r="B385" s="313" t="s">
        <v>211</v>
      </c>
      <c r="C385" s="313" t="s">
        <v>1477</v>
      </c>
      <c r="D385" s="313" t="s">
        <v>858</v>
      </c>
      <c r="E385" s="313" t="s">
        <v>1478</v>
      </c>
      <c r="F385" s="306"/>
      <c r="G385" s="296"/>
    </row>
    <row r="386" spans="1:7" s="260" customFormat="1" ht="15.75">
      <c r="A386" s="1242" t="s">
        <v>635</v>
      </c>
      <c r="B386" s="1242" t="s">
        <v>1527</v>
      </c>
      <c r="C386" s="1248"/>
      <c r="D386" s="1248">
        <v>1</v>
      </c>
      <c r="E386" s="1249">
        <v>2214</v>
      </c>
      <c r="F386" s="309"/>
      <c r="G386" s="296"/>
    </row>
    <row r="387" spans="1:7" s="260" customFormat="1" ht="15.75">
      <c r="A387" s="1248" t="s">
        <v>638</v>
      </c>
      <c r="B387" s="1248" t="s">
        <v>1528</v>
      </c>
      <c r="C387" s="1248"/>
      <c r="D387" s="1248">
        <v>1</v>
      </c>
      <c r="E387" s="1249">
        <v>2214</v>
      </c>
      <c r="F387" s="297"/>
      <c r="G387" s="296"/>
    </row>
    <row r="388" spans="1:7" s="260" customFormat="1" ht="15.75">
      <c r="A388" s="1248" t="s">
        <v>640</v>
      </c>
      <c r="B388" s="1248" t="s">
        <v>1536</v>
      </c>
      <c r="C388" s="1248"/>
      <c r="D388" s="1248">
        <v>1</v>
      </c>
      <c r="E388" s="1249">
        <v>2214</v>
      </c>
      <c r="F388" s="297"/>
      <c r="G388" s="296"/>
    </row>
    <row r="389" spans="1:7" s="260" customFormat="1" ht="15.75">
      <c r="A389" s="1248" t="s">
        <v>1003</v>
      </c>
      <c r="B389" s="1248" t="s">
        <v>1533</v>
      </c>
      <c r="C389" s="1248"/>
      <c r="D389" s="1248">
        <v>1</v>
      </c>
      <c r="E389" s="1249">
        <v>1845</v>
      </c>
      <c r="F389" s="297"/>
      <c r="G389" s="296"/>
    </row>
    <row r="390" spans="1:7" s="260" customFormat="1" ht="15.75">
      <c r="A390" s="1248" t="s">
        <v>1006</v>
      </c>
      <c r="B390" s="1248" t="s">
        <v>1530</v>
      </c>
      <c r="C390" s="1248"/>
      <c r="D390" s="1248">
        <v>1</v>
      </c>
      <c r="E390" s="1249">
        <v>1599</v>
      </c>
      <c r="F390" s="305"/>
      <c r="G390" s="296"/>
    </row>
    <row r="391" spans="1:7" s="260" customFormat="1" ht="15.75">
      <c r="A391" s="1248" t="s">
        <v>1009</v>
      </c>
      <c r="B391" s="1248" t="s">
        <v>1537</v>
      </c>
      <c r="C391" s="1248"/>
      <c r="D391" s="1248">
        <v>1</v>
      </c>
      <c r="E391" s="1249">
        <v>1599</v>
      </c>
      <c r="F391" s="302"/>
      <c r="G391" s="296"/>
    </row>
    <row r="392" spans="1:7" s="260" customFormat="1" ht="15.75">
      <c r="A392" s="1248" t="s">
        <v>1012</v>
      </c>
      <c r="B392" s="1248" t="s">
        <v>1534</v>
      </c>
      <c r="C392" s="1248"/>
      <c r="D392" s="1248">
        <v>1</v>
      </c>
      <c r="E392" s="1249">
        <v>492</v>
      </c>
      <c r="F392" s="302"/>
      <c r="G392" s="296"/>
    </row>
    <row r="393" spans="1:7" s="260" customFormat="1" ht="15.75">
      <c r="A393" s="1248" t="s">
        <v>1511</v>
      </c>
      <c r="B393" s="1248" t="s">
        <v>1534</v>
      </c>
      <c r="C393" s="1248"/>
      <c r="D393" s="1248">
        <v>1</v>
      </c>
      <c r="E393" s="1249">
        <v>492</v>
      </c>
      <c r="F393" s="306"/>
      <c r="G393" s="296"/>
    </row>
    <row r="394" spans="1:7" s="260" customFormat="1" ht="16.5" thickBot="1">
      <c r="A394" s="1250" t="s">
        <v>1514</v>
      </c>
      <c r="B394" s="1250" t="s">
        <v>1534</v>
      </c>
      <c r="C394" s="1250"/>
      <c r="D394" s="1250">
        <v>1</v>
      </c>
      <c r="E394" s="1251">
        <v>492</v>
      </c>
      <c r="F394" s="306"/>
      <c r="G394" s="296"/>
    </row>
    <row r="395" spans="1:7" s="260" customFormat="1" ht="16.5" thickBot="1">
      <c r="A395" s="1418" t="s">
        <v>219</v>
      </c>
      <c r="B395" s="1419"/>
      <c r="C395" s="1420"/>
      <c r="D395" s="300">
        <v>9</v>
      </c>
      <c r="E395" s="301">
        <v>13161</v>
      </c>
      <c r="F395" s="306"/>
      <c r="G395" s="296"/>
    </row>
    <row r="396" spans="1:7" s="260" customFormat="1" ht="21.75" customHeight="1">
      <c r="A396" s="557"/>
      <c r="B396" s="557" t="s">
        <v>1962</v>
      </c>
      <c r="C396" s="557"/>
      <c r="D396" s="557"/>
      <c r="E396" s="557"/>
      <c r="F396" s="302"/>
      <c r="G396" s="296"/>
    </row>
    <row r="397" spans="1:7" s="260" customFormat="1" ht="15.75">
      <c r="A397" s="1252" t="s">
        <v>785</v>
      </c>
      <c r="B397" s="1252" t="s">
        <v>211</v>
      </c>
      <c r="C397" s="1253" t="s">
        <v>1477</v>
      </c>
      <c r="D397" s="1253" t="s">
        <v>858</v>
      </c>
      <c r="E397" s="1253" t="s">
        <v>1478</v>
      </c>
      <c r="F397" s="302"/>
      <c r="G397" s="296"/>
    </row>
    <row r="398" spans="1:7" s="260" customFormat="1" ht="15.75">
      <c r="A398" s="1253" t="s">
        <v>635</v>
      </c>
      <c r="B398" s="1253" t="s">
        <v>1533</v>
      </c>
      <c r="C398" s="1253"/>
      <c r="D398" s="1253">
        <v>1</v>
      </c>
      <c r="E398" s="1254">
        <v>4855.61</v>
      </c>
      <c r="F398" s="302"/>
      <c r="G398" s="296"/>
    </row>
    <row r="399" spans="1:7" s="260" customFormat="1" ht="15.75">
      <c r="A399" s="1253" t="s">
        <v>638</v>
      </c>
      <c r="B399" s="1253" t="s">
        <v>1533</v>
      </c>
      <c r="C399" s="1253"/>
      <c r="D399" s="1253">
        <v>1</v>
      </c>
      <c r="E399" s="1254">
        <v>4855.61</v>
      </c>
      <c r="F399" s="302"/>
      <c r="G399" s="296"/>
    </row>
    <row r="400" spans="1:7" s="260" customFormat="1" ht="15.75">
      <c r="A400" s="1253" t="s">
        <v>640</v>
      </c>
      <c r="B400" s="1253" t="s">
        <v>1529</v>
      </c>
      <c r="C400" s="1253"/>
      <c r="D400" s="1253">
        <v>1</v>
      </c>
      <c r="E400" s="1254">
        <v>6057.65</v>
      </c>
      <c r="F400" s="302"/>
      <c r="G400" s="296"/>
    </row>
    <row r="401" spans="1:7" s="260" customFormat="1" ht="15.75">
      <c r="A401" s="1253" t="s">
        <v>1003</v>
      </c>
      <c r="B401" s="1253" t="s">
        <v>1529</v>
      </c>
      <c r="C401" s="1253"/>
      <c r="D401" s="1253">
        <v>1</v>
      </c>
      <c r="E401" s="1254">
        <v>6057.65</v>
      </c>
      <c r="F401" s="302"/>
      <c r="G401" s="296"/>
    </row>
    <row r="402" spans="1:7" s="260" customFormat="1" ht="15.75">
      <c r="A402" s="1253" t="s">
        <v>1006</v>
      </c>
      <c r="B402" s="1253" t="s">
        <v>1963</v>
      </c>
      <c r="C402" s="1253"/>
      <c r="D402" s="1253">
        <v>1</v>
      </c>
      <c r="E402" s="1254">
        <v>3311.56</v>
      </c>
      <c r="F402" s="302"/>
      <c r="G402" s="296"/>
    </row>
    <row r="403" spans="1:7" s="260" customFormat="1" ht="16.5" thickBot="1">
      <c r="A403" s="1253" t="s">
        <v>1009</v>
      </c>
      <c r="B403" s="1253" t="s">
        <v>1963</v>
      </c>
      <c r="C403" s="1253"/>
      <c r="D403" s="1253">
        <v>1</v>
      </c>
      <c r="E403" s="1254">
        <v>3311.56</v>
      </c>
      <c r="F403" s="302"/>
      <c r="G403" s="296"/>
    </row>
    <row r="404" spans="1:7" s="260" customFormat="1" ht="16.5" thickBot="1">
      <c r="A404" s="1418" t="s">
        <v>219</v>
      </c>
      <c r="B404" s="1419"/>
      <c r="C404" s="1420"/>
      <c r="D404" s="300">
        <f>SUM(D398:D403)</f>
        <v>6</v>
      </c>
      <c r="E404" s="301">
        <f>SUM(E398:E403)</f>
        <v>28449.64</v>
      </c>
      <c r="F404" s="302"/>
      <c r="G404" s="296"/>
    </row>
    <row r="405" spans="1:7" s="260" customFormat="1" ht="15.75">
      <c r="A405" s="296"/>
      <c r="B405" s="302"/>
      <c r="C405" s="310"/>
      <c r="D405" s="303"/>
      <c r="E405" s="302"/>
      <c r="F405" s="302"/>
      <c r="G405" s="296"/>
    </row>
    <row r="406" spans="1:7" s="260" customFormat="1" ht="15.75">
      <c r="A406" s="558" t="s">
        <v>785</v>
      </c>
      <c r="B406" s="541" t="s">
        <v>211</v>
      </c>
      <c r="C406" s="541" t="s">
        <v>1964</v>
      </c>
      <c r="D406" s="541" t="s">
        <v>634</v>
      </c>
      <c r="E406" s="541" t="s">
        <v>1469</v>
      </c>
      <c r="F406" s="302"/>
      <c r="G406" s="296"/>
    </row>
    <row r="407" spans="1:7" s="260" customFormat="1" ht="102">
      <c r="A407" s="1255">
        <v>1</v>
      </c>
      <c r="B407" s="1256" t="s">
        <v>1965</v>
      </c>
      <c r="C407" s="1257" t="s">
        <v>1966</v>
      </c>
      <c r="D407" s="1257" t="s">
        <v>1967</v>
      </c>
      <c r="E407" s="1258">
        <v>20374.03</v>
      </c>
      <c r="F407" s="306"/>
      <c r="G407" s="296"/>
    </row>
    <row r="408" spans="1:7" s="260" customFormat="1" ht="91.5" customHeight="1">
      <c r="A408" s="1259">
        <v>2</v>
      </c>
      <c r="B408" s="1260" t="s">
        <v>1968</v>
      </c>
      <c r="C408" s="1257" t="s">
        <v>1969</v>
      </c>
      <c r="D408" s="1257" t="s">
        <v>1970</v>
      </c>
      <c r="E408" s="1258">
        <v>92000</v>
      </c>
      <c r="F408" s="302"/>
      <c r="G408" s="296"/>
    </row>
    <row r="409" spans="1:7" s="260" customFormat="1" ht="15.75" hidden="1">
      <c r="A409" s="296"/>
      <c r="B409" s="302"/>
      <c r="C409" s="310"/>
      <c r="D409" s="303"/>
      <c r="E409" s="302"/>
      <c r="F409" s="302"/>
      <c r="G409" s="296"/>
    </row>
    <row r="410" spans="1:7" s="260" customFormat="1" ht="15.75" hidden="1">
      <c r="A410" s="296"/>
      <c r="B410" s="302"/>
      <c r="C410" s="310"/>
      <c r="D410" s="303"/>
      <c r="E410" s="306"/>
      <c r="F410" s="306"/>
      <c r="G410" s="296"/>
    </row>
    <row r="411" spans="1:7" s="260" customFormat="1" ht="15.75" hidden="1">
      <c r="A411" s="296"/>
      <c r="B411" s="302"/>
      <c r="C411" s="310"/>
      <c r="D411" s="303"/>
      <c r="E411" s="302"/>
      <c r="F411" s="302"/>
      <c r="G411" s="296"/>
    </row>
    <row r="412" spans="1:7" s="260" customFormat="1" ht="6.75" customHeight="1" thickBot="1">
      <c r="A412" s="296"/>
      <c r="B412" s="302"/>
      <c r="C412" s="310"/>
      <c r="D412" s="303"/>
      <c r="E412" s="302"/>
      <c r="F412" s="302"/>
      <c r="G412" s="296"/>
    </row>
    <row r="413" spans="1:7" s="260" customFormat="1" ht="16.5" thickBot="1">
      <c r="A413" s="1418" t="s">
        <v>219</v>
      </c>
      <c r="B413" s="1419"/>
      <c r="C413" s="1419"/>
      <c r="D413" s="1420"/>
      <c r="E413" s="301">
        <f>SUM(E407:E412)</f>
        <v>112374.03</v>
      </c>
      <c r="F413" s="302"/>
      <c r="G413" s="296"/>
    </row>
    <row r="414" spans="1:7" s="260" customFormat="1" ht="15" customHeight="1">
      <c r="A414" s="296"/>
      <c r="B414" s="305"/>
      <c r="C414" s="302"/>
      <c r="D414" s="306"/>
      <c r="E414" s="309"/>
      <c r="F414" s="309"/>
      <c r="G414" s="296"/>
    </row>
    <row r="415" spans="1:7" s="260" customFormat="1" ht="15" customHeight="1">
      <c r="A415" s="559" t="s">
        <v>1971</v>
      </c>
      <c r="B415" s="305"/>
      <c r="C415" s="302"/>
      <c r="D415" s="306"/>
      <c r="E415" s="309"/>
      <c r="F415" s="309"/>
      <c r="G415" s="296"/>
    </row>
    <row r="416" spans="1:7" s="260" customFormat="1" ht="15" customHeight="1">
      <c r="A416" s="1252" t="s">
        <v>785</v>
      </c>
      <c r="B416" s="1253" t="s">
        <v>211</v>
      </c>
      <c r="C416" s="1253" t="s">
        <v>1964</v>
      </c>
      <c r="D416" s="1253" t="s">
        <v>634</v>
      </c>
      <c r="E416" s="1261" t="s">
        <v>1469</v>
      </c>
      <c r="F416" s="309"/>
      <c r="G416" s="296"/>
    </row>
    <row r="417" spans="1:7" s="260" customFormat="1" ht="26.25">
      <c r="A417" s="768">
        <v>1</v>
      </c>
      <c r="B417" s="1252" t="s">
        <v>1972</v>
      </c>
      <c r="C417" s="1262" t="s">
        <v>1973</v>
      </c>
      <c r="D417" s="1262" t="s">
        <v>1974</v>
      </c>
      <c r="E417" s="1258">
        <v>1298599.63</v>
      </c>
      <c r="F417" s="309"/>
      <c r="G417" s="296"/>
    </row>
    <row r="418" spans="1:7" s="260" customFormat="1" ht="26.25">
      <c r="A418" s="768">
        <v>2</v>
      </c>
      <c r="B418" s="1253" t="s">
        <v>1975</v>
      </c>
      <c r="C418" s="1262" t="s">
        <v>1976</v>
      </c>
      <c r="D418" s="1262" t="s">
        <v>1974</v>
      </c>
      <c r="E418" s="1258">
        <v>170000</v>
      </c>
      <c r="F418" s="309"/>
      <c r="G418" s="296"/>
    </row>
    <row r="419" spans="1:7" s="260" customFormat="1" ht="26.25">
      <c r="A419" s="768">
        <v>3</v>
      </c>
      <c r="B419" s="1253" t="s">
        <v>1977</v>
      </c>
      <c r="C419" s="1262" t="s">
        <v>1978</v>
      </c>
      <c r="D419" s="1262" t="s">
        <v>1974</v>
      </c>
      <c r="E419" s="1258">
        <v>52000</v>
      </c>
      <c r="F419" s="309"/>
      <c r="G419" s="296"/>
    </row>
    <row r="420" spans="1:7" s="260" customFormat="1" ht="26.25">
      <c r="A420" s="768">
        <v>4</v>
      </c>
      <c r="B420" s="1253" t="s">
        <v>1979</v>
      </c>
      <c r="C420" s="1262" t="s">
        <v>1980</v>
      </c>
      <c r="D420" s="1262" t="s">
        <v>1974</v>
      </c>
      <c r="E420" s="1258">
        <v>20902</v>
      </c>
      <c r="F420" s="309"/>
      <c r="G420" s="296"/>
    </row>
    <row r="421" spans="1:7" s="260" customFormat="1" ht="26.25">
      <c r="A421" s="768">
        <v>5</v>
      </c>
      <c r="B421" s="1253" t="s">
        <v>1981</v>
      </c>
      <c r="C421" s="1262" t="s">
        <v>1982</v>
      </c>
      <c r="D421" s="1262" t="s">
        <v>1974</v>
      </c>
      <c r="E421" s="1258">
        <v>33098</v>
      </c>
      <c r="F421" s="309"/>
      <c r="G421" s="296"/>
    </row>
    <row r="422" spans="1:7" s="260" customFormat="1" ht="27" thickBot="1">
      <c r="A422" s="768">
        <v>6</v>
      </c>
      <c r="B422" s="1253" t="s">
        <v>1983</v>
      </c>
      <c r="C422" s="1262" t="s">
        <v>1984</v>
      </c>
      <c r="D422" s="1262" t="s">
        <v>1974</v>
      </c>
      <c r="E422" s="1258">
        <v>7980</v>
      </c>
      <c r="F422" s="309"/>
      <c r="G422" s="296"/>
    </row>
    <row r="423" spans="1:7" s="260" customFormat="1" ht="15" customHeight="1" thickBot="1">
      <c r="A423" s="1418" t="s">
        <v>219</v>
      </c>
      <c r="B423" s="1419"/>
      <c r="C423" s="1419"/>
      <c r="D423" s="1420"/>
      <c r="E423" s="301">
        <f>SUM(E417:E422)</f>
        <v>1582579.63</v>
      </c>
      <c r="F423" s="309"/>
      <c r="G423" s="296"/>
    </row>
    <row r="424" spans="1:7" s="260" customFormat="1" ht="15" customHeight="1">
      <c r="A424" s="296"/>
      <c r="B424" s="305"/>
      <c r="C424" s="302"/>
      <c r="D424" s="306"/>
      <c r="E424" s="309"/>
      <c r="F424" s="309"/>
      <c r="G424" s="296"/>
    </row>
    <row r="425" spans="1:7" s="260" customFormat="1" ht="15" customHeight="1">
      <c r="A425" s="296"/>
      <c r="B425" s="305"/>
      <c r="C425" s="302"/>
      <c r="D425" s="306"/>
      <c r="E425" s="309"/>
      <c r="F425" s="309"/>
      <c r="G425" s="296"/>
    </row>
    <row r="426" spans="1:7" s="260" customFormat="1" ht="94.5" customHeight="1">
      <c r="A426" s="560">
        <v>1</v>
      </c>
      <c r="B426" s="1259" t="s">
        <v>1985</v>
      </c>
      <c r="C426" s="1259"/>
      <c r="D426" s="1259" t="s">
        <v>637</v>
      </c>
      <c r="E426" s="1263">
        <v>285630</v>
      </c>
      <c r="F426" s="309"/>
      <c r="G426" s="296"/>
    </row>
    <row r="427" spans="1:7" s="260" customFormat="1" ht="90.75" thickBot="1">
      <c r="A427" s="561">
        <v>2</v>
      </c>
      <c r="B427" s="1264" t="s">
        <v>1986</v>
      </c>
      <c r="C427" s="1264"/>
      <c r="D427" s="1264" t="s">
        <v>1987</v>
      </c>
      <c r="E427" s="1265">
        <v>85119.69</v>
      </c>
      <c r="F427" s="309"/>
      <c r="G427" s="296"/>
    </row>
    <row r="428" spans="1:7" s="260" customFormat="1" ht="16.5" thickBot="1">
      <c r="A428" s="1418" t="s">
        <v>219</v>
      </c>
      <c r="B428" s="1419"/>
      <c r="C428" s="1419"/>
      <c r="D428" s="1420"/>
      <c r="E428" s="562">
        <f>SUM(E426:E427)</f>
        <v>370749.69</v>
      </c>
      <c r="F428" s="309"/>
      <c r="G428" s="296"/>
    </row>
    <row r="429" spans="1:7" s="260" customFormat="1" ht="15" customHeight="1" thickBot="1">
      <c r="A429" s="296"/>
      <c r="B429" s="305"/>
      <c r="C429" s="302"/>
      <c r="D429" s="306"/>
      <c r="E429" s="309"/>
      <c r="F429" s="309"/>
      <c r="G429" s="296"/>
    </row>
    <row r="430" spans="1:7" s="260" customFormat="1" ht="16.5" thickBot="1">
      <c r="A430" s="1388" t="s">
        <v>1540</v>
      </c>
      <c r="B430" s="1389"/>
      <c r="C430" s="1389"/>
      <c r="D430" s="1389"/>
      <c r="E430" s="563">
        <f>SUM(D124)+D212+D231+E245+D336+D342+E353+E368+E383+E395+E404+E413+E423+E428</f>
        <v>3960463.44</v>
      </c>
      <c r="F430" s="302"/>
      <c r="G430" s="296"/>
    </row>
    <row r="431" spans="1:7" s="260" customFormat="1" ht="15.75">
      <c r="A431" s="296"/>
      <c r="B431" s="302"/>
      <c r="C431" s="310"/>
      <c r="D431" s="303"/>
      <c r="E431" s="306"/>
      <c r="F431" s="306"/>
      <c r="G431" s="296"/>
    </row>
    <row r="432" spans="1:7" s="260" customFormat="1" ht="24" customHeight="1">
      <c r="A432" s="1384" t="s">
        <v>143</v>
      </c>
      <c r="B432" s="1384"/>
      <c r="C432" s="1384"/>
      <c r="D432" s="1384"/>
      <c r="E432" s="1384"/>
      <c r="F432" s="306"/>
      <c r="G432" s="296"/>
    </row>
    <row r="433" spans="1:7" s="260" customFormat="1" ht="30">
      <c r="A433" s="606" t="s">
        <v>326</v>
      </c>
      <c r="B433" s="606" t="s">
        <v>2145</v>
      </c>
      <c r="C433" s="607" t="s">
        <v>2146</v>
      </c>
      <c r="D433" s="607" t="s">
        <v>213</v>
      </c>
      <c r="E433" s="608" t="s">
        <v>2147</v>
      </c>
      <c r="F433" s="306"/>
      <c r="G433" s="296"/>
    </row>
    <row r="434" spans="1:7" s="260" customFormat="1" ht="15.75">
      <c r="A434" s="1385" t="s">
        <v>2148</v>
      </c>
      <c r="B434" s="1385"/>
      <c r="C434" s="1385"/>
      <c r="D434" s="1385"/>
      <c r="E434" s="1385"/>
      <c r="F434" s="306"/>
      <c r="G434" s="296"/>
    </row>
    <row r="435" spans="1:7" s="260" customFormat="1" ht="89.25">
      <c r="A435" s="1266" t="s">
        <v>635</v>
      </c>
      <c r="B435" s="1267" t="s">
        <v>2149</v>
      </c>
      <c r="C435" s="1268" t="s">
        <v>113</v>
      </c>
      <c r="D435" s="1269">
        <v>200402.9</v>
      </c>
      <c r="E435" s="1270" t="s">
        <v>114</v>
      </c>
      <c r="F435" s="306"/>
      <c r="G435" s="296"/>
    </row>
    <row r="436" spans="1:7" s="260" customFormat="1" ht="153">
      <c r="A436" s="1266" t="s">
        <v>638</v>
      </c>
      <c r="B436" s="1268" t="s">
        <v>115</v>
      </c>
      <c r="C436" s="1268" t="s">
        <v>116</v>
      </c>
      <c r="D436" s="1269">
        <v>5043962.21</v>
      </c>
      <c r="E436" s="1270" t="s">
        <v>117</v>
      </c>
      <c r="F436" s="302"/>
      <c r="G436" s="296"/>
    </row>
    <row r="437" spans="1:7" s="260" customFormat="1" ht="102">
      <c r="A437" s="1266" t="s">
        <v>640</v>
      </c>
      <c r="B437" s="1271" t="s">
        <v>118</v>
      </c>
      <c r="C437" s="1272" t="s">
        <v>119</v>
      </c>
      <c r="D437" s="1269">
        <v>375490.17</v>
      </c>
      <c r="E437" s="1270" t="s">
        <v>120</v>
      </c>
      <c r="F437" s="302"/>
      <c r="G437" s="296"/>
    </row>
    <row r="438" spans="1:7" s="260" customFormat="1" ht="65.25" customHeight="1">
      <c r="A438" s="1266" t="s">
        <v>1003</v>
      </c>
      <c r="B438" s="1271" t="s">
        <v>121</v>
      </c>
      <c r="C438" s="1272" t="s">
        <v>122</v>
      </c>
      <c r="D438" s="1269">
        <v>710642.91</v>
      </c>
      <c r="E438" s="1270" t="s">
        <v>120</v>
      </c>
      <c r="F438" s="302"/>
      <c r="G438" s="296"/>
    </row>
    <row r="439" spans="1:7" s="260" customFormat="1" ht="68.25" customHeight="1">
      <c r="A439" s="1266" t="s">
        <v>1006</v>
      </c>
      <c r="B439" s="1271" t="s">
        <v>123</v>
      </c>
      <c r="C439" s="1272" t="s">
        <v>124</v>
      </c>
      <c r="D439" s="1269">
        <v>842093.66</v>
      </c>
      <c r="E439" s="1270" t="s">
        <v>120</v>
      </c>
      <c r="F439" s="302"/>
      <c r="G439" s="296"/>
    </row>
    <row r="440" spans="1:7" s="260" customFormat="1" ht="76.5">
      <c r="A440" s="1266" t="s">
        <v>1009</v>
      </c>
      <c r="B440" s="1267" t="s">
        <v>125</v>
      </c>
      <c r="C440" s="1268" t="s">
        <v>126</v>
      </c>
      <c r="D440" s="1269">
        <v>428000</v>
      </c>
      <c r="E440" s="1270" t="s">
        <v>127</v>
      </c>
      <c r="F440" s="302"/>
      <c r="G440" s="296"/>
    </row>
    <row r="441" spans="1:7" s="260" customFormat="1" ht="140.25">
      <c r="A441" s="1266" t="s">
        <v>1012</v>
      </c>
      <c r="B441" s="1268" t="s">
        <v>128</v>
      </c>
      <c r="C441" s="1268" t="s">
        <v>129</v>
      </c>
      <c r="D441" s="1269">
        <v>60000</v>
      </c>
      <c r="E441" s="1270" t="s">
        <v>130</v>
      </c>
      <c r="F441" s="302"/>
      <c r="G441" s="296"/>
    </row>
    <row r="442" spans="1:7" s="260" customFormat="1" ht="191.25">
      <c r="A442" s="1266" t="s">
        <v>1511</v>
      </c>
      <c r="B442" s="1268" t="s">
        <v>131</v>
      </c>
      <c r="C442" s="1268" t="s">
        <v>132</v>
      </c>
      <c r="D442" s="1269">
        <v>43000</v>
      </c>
      <c r="E442" s="1270" t="s">
        <v>130</v>
      </c>
      <c r="F442" s="302"/>
      <c r="G442" s="296"/>
    </row>
    <row r="443" spans="1:7" s="260" customFormat="1" ht="63.75">
      <c r="A443" s="1266" t="s">
        <v>1514</v>
      </c>
      <c r="B443" s="1268" t="s">
        <v>133</v>
      </c>
      <c r="C443" s="1268" t="s">
        <v>134</v>
      </c>
      <c r="D443" s="1269">
        <v>14000</v>
      </c>
      <c r="E443" s="1270" t="s">
        <v>135</v>
      </c>
      <c r="F443" s="302"/>
      <c r="G443" s="296"/>
    </row>
    <row r="444" spans="1:7" s="260" customFormat="1" ht="63.75">
      <c r="A444" s="1266" t="s">
        <v>1517</v>
      </c>
      <c r="B444" s="1268" t="s">
        <v>136</v>
      </c>
      <c r="C444" s="1268" t="s">
        <v>134</v>
      </c>
      <c r="D444" s="1269">
        <v>14000</v>
      </c>
      <c r="E444" s="1270" t="s">
        <v>135</v>
      </c>
      <c r="F444" s="302"/>
      <c r="G444" s="296"/>
    </row>
    <row r="445" spans="1:7" s="260" customFormat="1" ht="63.75">
      <c r="A445" s="1266" t="s">
        <v>1520</v>
      </c>
      <c r="B445" s="1268" t="s">
        <v>137</v>
      </c>
      <c r="C445" s="1268" t="s">
        <v>134</v>
      </c>
      <c r="D445" s="1269">
        <v>16000</v>
      </c>
      <c r="E445" s="1270" t="s">
        <v>135</v>
      </c>
      <c r="F445" s="302"/>
      <c r="G445" s="296"/>
    </row>
    <row r="446" spans="1:7" s="260" customFormat="1" ht="142.5" customHeight="1">
      <c r="A446" s="1266" t="s">
        <v>1523</v>
      </c>
      <c r="B446" s="1268" t="s">
        <v>138</v>
      </c>
      <c r="C446" s="1268" t="s">
        <v>139</v>
      </c>
      <c r="D446" s="1269">
        <v>185000</v>
      </c>
      <c r="E446" s="1270" t="s">
        <v>135</v>
      </c>
      <c r="F446" s="302"/>
      <c r="G446" s="296"/>
    </row>
    <row r="447" spans="1:6" s="260" customFormat="1" ht="39" thickBot="1">
      <c r="A447" s="1273" t="s">
        <v>1844</v>
      </c>
      <c r="B447" s="1274" t="s">
        <v>140</v>
      </c>
      <c r="C447" s="1274" t="s">
        <v>141</v>
      </c>
      <c r="D447" s="1275">
        <v>160000</v>
      </c>
      <c r="E447" s="1270" t="s">
        <v>142</v>
      </c>
      <c r="F447" s="263"/>
    </row>
    <row r="448" spans="1:6" s="260" customFormat="1" ht="16.5" thickBot="1">
      <c r="A448" s="1386" t="s">
        <v>219</v>
      </c>
      <c r="B448" s="1387"/>
      <c r="C448" s="1387"/>
      <c r="D448" s="610">
        <f>SUM(D435:D447)</f>
        <v>8092591.850000001</v>
      </c>
      <c r="E448" s="609"/>
      <c r="F448" s="263"/>
    </row>
    <row r="449" spans="2:6" s="260" customFormat="1" ht="16.5" thickBot="1">
      <c r="B449" s="263"/>
      <c r="C449" s="266"/>
      <c r="D449" s="267"/>
      <c r="E449" s="263"/>
      <c r="F449" s="263"/>
    </row>
    <row r="450" spans="1:6" s="260" customFormat="1" ht="16.5" thickBot="1">
      <c r="A450" s="1388" t="s">
        <v>1540</v>
      </c>
      <c r="B450" s="1389"/>
      <c r="C450" s="1389"/>
      <c r="D450" s="1389"/>
      <c r="E450" s="563">
        <f>SUM(D448)+E430</f>
        <v>12053055.290000001</v>
      </c>
      <c r="F450" s="263"/>
    </row>
    <row r="451" spans="2:6" s="260" customFormat="1" ht="15.75">
      <c r="B451" s="263"/>
      <c r="C451" s="266"/>
      <c r="D451" s="267"/>
      <c r="E451" s="263"/>
      <c r="F451" s="263"/>
    </row>
    <row r="452" spans="2:6" s="260" customFormat="1" ht="15.75">
      <c r="B452" s="263"/>
      <c r="C452" s="266"/>
      <c r="D452" s="267"/>
      <c r="E452" s="263"/>
      <c r="F452" s="263"/>
    </row>
    <row r="453" spans="2:6" s="260" customFormat="1" ht="15.75">
      <c r="B453" s="263"/>
      <c r="C453" s="266"/>
      <c r="D453" s="267"/>
      <c r="E453" s="263"/>
      <c r="F453" s="263"/>
    </row>
    <row r="454" spans="2:6" s="260" customFormat="1" ht="15.75">
      <c r="B454" s="263"/>
      <c r="C454" s="266"/>
      <c r="D454" s="267"/>
      <c r="E454" s="263"/>
      <c r="F454" s="263"/>
    </row>
    <row r="455" spans="2:6" s="260" customFormat="1" ht="15.75">
      <c r="B455" s="263"/>
      <c r="C455" s="266"/>
      <c r="D455" s="267"/>
      <c r="E455" s="263"/>
      <c r="F455" s="263"/>
    </row>
    <row r="456" spans="2:6" s="260" customFormat="1" ht="15.75">
      <c r="B456" s="263"/>
      <c r="C456" s="266"/>
      <c r="D456" s="267"/>
      <c r="E456" s="263"/>
      <c r="F456" s="263"/>
    </row>
    <row r="457" spans="2:6" s="260" customFormat="1" ht="15.75">
      <c r="B457" s="263"/>
      <c r="C457" s="266"/>
      <c r="D457" s="267"/>
      <c r="E457" s="263"/>
      <c r="F457" s="263"/>
    </row>
    <row r="458" spans="2:6" s="260" customFormat="1" ht="15.75">
      <c r="B458" s="263"/>
      <c r="C458" s="266"/>
      <c r="D458" s="267"/>
      <c r="E458" s="265"/>
      <c r="F458" s="265"/>
    </row>
    <row r="459" spans="2:6" s="260" customFormat="1" ht="15.75">
      <c r="B459" s="263"/>
      <c r="C459" s="266"/>
      <c r="D459" s="267"/>
      <c r="E459" s="263"/>
      <c r="F459" s="263"/>
    </row>
    <row r="460" spans="2:6" s="260" customFormat="1" ht="15.75">
      <c r="B460" s="263"/>
      <c r="C460" s="266"/>
      <c r="D460" s="267"/>
      <c r="E460" s="263"/>
      <c r="F460" s="263"/>
    </row>
    <row r="461" spans="2:6" s="260" customFormat="1" ht="15.75">
      <c r="B461" s="263"/>
      <c r="C461" s="263"/>
      <c r="D461" s="265"/>
      <c r="E461" s="273"/>
      <c r="F461" s="273"/>
    </row>
    <row r="462" spans="2:6" s="260" customFormat="1" ht="15.75">
      <c r="B462" s="263"/>
      <c r="C462" s="263"/>
      <c r="D462" s="265"/>
      <c r="E462" s="263"/>
      <c r="F462" s="263"/>
    </row>
    <row r="463" spans="2:6" s="260" customFormat="1" ht="15.75">
      <c r="B463" s="268"/>
      <c r="C463" s="269"/>
      <c r="D463" s="264"/>
      <c r="E463" s="262"/>
      <c r="F463" s="262"/>
    </row>
    <row r="464" spans="2:6" s="260" customFormat="1" ht="15.75">
      <c r="B464" s="270"/>
      <c r="C464" s="269"/>
      <c r="D464" s="269"/>
      <c r="E464" s="262"/>
      <c r="F464" s="262"/>
    </row>
    <row r="465" spans="2:6" s="260" customFormat="1" ht="15.75">
      <c r="B465" s="271"/>
      <c r="C465" s="261"/>
      <c r="D465" s="261"/>
      <c r="F465" s="261"/>
    </row>
  </sheetData>
  <sheetProtection/>
  <mergeCells count="27">
    <mergeCell ref="A430:D430"/>
    <mergeCell ref="A353:C353"/>
    <mergeCell ref="A368:C368"/>
    <mergeCell ref="A383:C383"/>
    <mergeCell ref="A395:C395"/>
    <mergeCell ref="A423:D423"/>
    <mergeCell ref="A404:C404"/>
    <mergeCell ref="A413:D413"/>
    <mergeCell ref="A428:D428"/>
    <mergeCell ref="A343:B343"/>
    <mergeCell ref="A336:C336"/>
    <mergeCell ref="A339:C339"/>
    <mergeCell ref="A340:C340"/>
    <mergeCell ref="A341:C341"/>
    <mergeCell ref="A342:C342"/>
    <mergeCell ref="A2:D2"/>
    <mergeCell ref="A247:D247"/>
    <mergeCell ref="A246:C246"/>
    <mergeCell ref="A124:C124"/>
    <mergeCell ref="A125:C125"/>
    <mergeCell ref="A212:C212"/>
    <mergeCell ref="A245:D245"/>
    <mergeCell ref="A231:C231"/>
    <mergeCell ref="A432:E432"/>
    <mergeCell ref="A434:E434"/>
    <mergeCell ref="A448:C448"/>
    <mergeCell ref="A450:D450"/>
  </mergeCells>
  <printOptions/>
  <pageMargins left="0.31496062992125984" right="0.31496062992125984" top="0.5905511811023623" bottom="0.35433070866141736" header="0.31496062992125984" footer="0.31496062992125984"/>
  <pageSetup fitToHeight="15" fitToWidth="1" horizontalDpi="600" verticalDpi="600" orientation="portrait" paperSize="9" r:id="rId3"/>
  <headerFooter alignWithMargins="0">
    <oddHeader>&amp;LZałącznik nr 10 Wykaz mienia Urzędu Maista Iławy</oddHeader>
    <oddFooter>&amp;CStrona &amp;P z &amp;N</oddFooter>
  </headerFooter>
  <rowBreaks count="1" manualBreakCount="1">
    <brk id="383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1"/>
  <sheetViews>
    <sheetView view="pageBreakPreview" zoomScaleSheetLayoutView="100" workbookViewId="0" topLeftCell="A1">
      <selection activeCell="H14" sqref="H14"/>
    </sheetView>
  </sheetViews>
  <sheetFormatPr defaultColWidth="9.140625" defaultRowHeight="15"/>
  <cols>
    <col min="1" max="1" width="4.421875" style="0" customWidth="1"/>
    <col min="2" max="2" width="44.140625" style="0" customWidth="1"/>
    <col min="3" max="3" width="8.8515625" style="0" bestFit="1" customWidth="1"/>
    <col min="4" max="4" width="16.140625" style="0" customWidth="1"/>
  </cols>
  <sheetData>
    <row r="1" spans="1:4" ht="21" customHeight="1">
      <c r="A1" s="576" t="s">
        <v>322</v>
      </c>
      <c r="B1" s="564" t="s">
        <v>1988</v>
      </c>
      <c r="C1" s="564" t="s">
        <v>858</v>
      </c>
      <c r="D1" s="564" t="s">
        <v>1469</v>
      </c>
    </row>
    <row r="2" spans="1:4" ht="15" customHeight="1">
      <c r="A2" s="1167">
        <v>1</v>
      </c>
      <c r="B2" s="565" t="s">
        <v>1989</v>
      </c>
      <c r="C2" s="566">
        <v>1</v>
      </c>
      <c r="D2" s="567">
        <v>18256.32</v>
      </c>
    </row>
    <row r="3" spans="1:4" ht="15" customHeight="1">
      <c r="A3" s="1167">
        <v>2</v>
      </c>
      <c r="B3" s="565" t="s">
        <v>1990</v>
      </c>
      <c r="C3" s="566">
        <v>1</v>
      </c>
      <c r="D3" s="567">
        <v>29160</v>
      </c>
    </row>
    <row r="4" spans="1:4" ht="15" customHeight="1">
      <c r="A4" s="1167">
        <v>3</v>
      </c>
      <c r="B4" s="565" t="s">
        <v>1991</v>
      </c>
      <c r="C4" s="566">
        <v>1</v>
      </c>
      <c r="D4" s="567">
        <v>5400</v>
      </c>
    </row>
    <row r="5" spans="1:4" ht="15" customHeight="1">
      <c r="A5" s="1167">
        <v>4</v>
      </c>
      <c r="B5" s="568" t="s">
        <v>1992</v>
      </c>
      <c r="C5" s="566">
        <v>1</v>
      </c>
      <c r="D5" s="567">
        <v>7047</v>
      </c>
    </row>
    <row r="6" spans="1:4" ht="15" customHeight="1">
      <c r="A6" s="1167">
        <v>5</v>
      </c>
      <c r="B6" s="568" t="s">
        <v>1993</v>
      </c>
      <c r="C6" s="566">
        <v>1</v>
      </c>
      <c r="D6" s="567">
        <v>9720</v>
      </c>
    </row>
    <row r="7" spans="1:4" ht="15" customHeight="1">
      <c r="A7" s="1167">
        <v>6</v>
      </c>
      <c r="B7" s="565" t="s">
        <v>1994</v>
      </c>
      <c r="C7" s="566">
        <v>4</v>
      </c>
      <c r="D7" s="567">
        <v>4147.2</v>
      </c>
    </row>
    <row r="8" spans="1:4" ht="15" customHeight="1">
      <c r="A8" s="1167">
        <v>7</v>
      </c>
      <c r="B8" s="568" t="s">
        <v>1995</v>
      </c>
      <c r="C8" s="566">
        <v>1</v>
      </c>
      <c r="D8" s="567">
        <v>7776</v>
      </c>
    </row>
    <row r="9" spans="1:4" ht="15" customHeight="1">
      <c r="A9" s="1167">
        <v>8</v>
      </c>
      <c r="B9" s="568" t="s">
        <v>1996</v>
      </c>
      <c r="C9" s="566">
        <v>1</v>
      </c>
      <c r="D9" s="567">
        <v>6156</v>
      </c>
    </row>
    <row r="10" spans="1:4" ht="15" customHeight="1">
      <c r="A10" s="1167">
        <v>9</v>
      </c>
      <c r="B10" s="568" t="s">
        <v>1997</v>
      </c>
      <c r="C10" s="566">
        <v>1</v>
      </c>
      <c r="D10" s="569">
        <v>9720</v>
      </c>
    </row>
    <row r="11" spans="1:4" ht="15" customHeight="1">
      <c r="A11" s="1167">
        <v>10</v>
      </c>
      <c r="B11" s="568" t="s">
        <v>1998</v>
      </c>
      <c r="C11" s="566">
        <v>1</v>
      </c>
      <c r="D11" s="567">
        <v>810</v>
      </c>
    </row>
    <row r="12" spans="1:4" ht="15" customHeight="1">
      <c r="A12" s="1167">
        <v>11</v>
      </c>
      <c r="B12" s="568" t="s">
        <v>1998</v>
      </c>
      <c r="C12" s="566">
        <v>1</v>
      </c>
      <c r="D12" s="567">
        <v>810</v>
      </c>
    </row>
    <row r="13" spans="1:4" ht="15" customHeight="1">
      <c r="A13" s="1167">
        <v>12</v>
      </c>
      <c r="B13" s="568" t="s">
        <v>1999</v>
      </c>
      <c r="C13" s="566">
        <v>1</v>
      </c>
      <c r="D13" s="567">
        <v>3456</v>
      </c>
    </row>
    <row r="14" spans="1:4" ht="45">
      <c r="A14" s="1167">
        <v>13</v>
      </c>
      <c r="B14" s="570" t="s">
        <v>2000</v>
      </c>
      <c r="C14" s="566">
        <v>1</v>
      </c>
      <c r="D14" s="567">
        <v>1944</v>
      </c>
    </row>
    <row r="15" spans="1:4" ht="45">
      <c r="A15" s="1167">
        <v>14</v>
      </c>
      <c r="B15" s="571" t="s">
        <v>2001</v>
      </c>
      <c r="C15" s="566">
        <v>1</v>
      </c>
      <c r="D15" s="567">
        <v>2646</v>
      </c>
    </row>
    <row r="16" spans="1:4" ht="15" customHeight="1">
      <c r="A16" s="1167">
        <v>15</v>
      </c>
      <c r="B16" s="568" t="s">
        <v>2002</v>
      </c>
      <c r="C16" s="566">
        <v>1</v>
      </c>
      <c r="D16" s="567">
        <v>594</v>
      </c>
    </row>
    <row r="17" spans="1:4" ht="15" customHeight="1">
      <c r="A17" s="1167">
        <v>16</v>
      </c>
      <c r="B17" s="568" t="s">
        <v>2003</v>
      </c>
      <c r="C17" s="566">
        <v>1</v>
      </c>
      <c r="D17" s="567">
        <v>1544.4</v>
      </c>
    </row>
    <row r="18" spans="1:4" ht="15" customHeight="1">
      <c r="A18" s="1167">
        <v>17</v>
      </c>
      <c r="B18" s="568" t="s">
        <v>2004</v>
      </c>
      <c r="C18" s="566">
        <v>1</v>
      </c>
      <c r="D18" s="567">
        <v>2322</v>
      </c>
    </row>
    <row r="19" spans="1:4" ht="15" customHeight="1">
      <c r="A19" s="1167">
        <v>18</v>
      </c>
      <c r="B19" s="568" t="s">
        <v>2004</v>
      </c>
      <c r="C19" s="566">
        <v>1</v>
      </c>
      <c r="D19" s="567">
        <v>2322</v>
      </c>
    </row>
    <row r="20" spans="1:4" ht="15" customHeight="1">
      <c r="A20" s="1167">
        <v>19</v>
      </c>
      <c r="B20" s="568" t="s">
        <v>2005</v>
      </c>
      <c r="C20" s="566">
        <v>1</v>
      </c>
      <c r="D20" s="567">
        <v>864</v>
      </c>
    </row>
    <row r="21" spans="1:4" ht="15" customHeight="1">
      <c r="A21" s="1167">
        <v>20</v>
      </c>
      <c r="B21" s="568" t="s">
        <v>2006</v>
      </c>
      <c r="C21" s="566">
        <v>1</v>
      </c>
      <c r="D21" s="567">
        <v>507.6</v>
      </c>
    </row>
    <row r="22" spans="1:4" ht="15" customHeight="1">
      <c r="A22" s="1167">
        <v>21</v>
      </c>
      <c r="B22" s="568" t="s">
        <v>2007</v>
      </c>
      <c r="C22" s="566">
        <v>1</v>
      </c>
      <c r="D22" s="567">
        <v>2653.71</v>
      </c>
    </row>
    <row r="23" spans="1:4" ht="15" customHeight="1">
      <c r="A23" s="1167">
        <v>22</v>
      </c>
      <c r="B23" s="568" t="s">
        <v>2008</v>
      </c>
      <c r="C23" s="566">
        <v>1</v>
      </c>
      <c r="D23" s="567">
        <v>2861.18</v>
      </c>
    </row>
    <row r="24" spans="1:4" ht="15" customHeight="1">
      <c r="A24" s="1167">
        <v>23</v>
      </c>
      <c r="B24" s="568" t="s">
        <v>2008</v>
      </c>
      <c r="C24" s="566">
        <v>1</v>
      </c>
      <c r="D24" s="567">
        <v>2861.18</v>
      </c>
    </row>
    <row r="25" spans="1:4" ht="15" customHeight="1">
      <c r="A25" s="1167">
        <v>24</v>
      </c>
      <c r="B25" s="568" t="s">
        <v>2008</v>
      </c>
      <c r="C25" s="566">
        <v>1</v>
      </c>
      <c r="D25" s="567">
        <v>2861.18</v>
      </c>
    </row>
    <row r="26" spans="1:4" ht="15" customHeight="1">
      <c r="A26" s="1167">
        <v>25</v>
      </c>
      <c r="B26" s="568" t="s">
        <v>2008</v>
      </c>
      <c r="C26" s="566">
        <v>1</v>
      </c>
      <c r="D26" s="567">
        <v>2861.18</v>
      </c>
    </row>
    <row r="27" spans="1:4" ht="15" customHeight="1">
      <c r="A27" s="1167">
        <v>26</v>
      </c>
      <c r="B27" s="568" t="s">
        <v>2008</v>
      </c>
      <c r="C27" s="566">
        <v>1</v>
      </c>
      <c r="D27" s="567">
        <v>2861.18</v>
      </c>
    </row>
    <row r="28" spans="1:4" ht="15" customHeight="1">
      <c r="A28" s="1167">
        <v>27</v>
      </c>
      <c r="B28" s="568" t="s">
        <v>2008</v>
      </c>
      <c r="C28" s="566">
        <v>1</v>
      </c>
      <c r="D28" s="567">
        <v>2861.18</v>
      </c>
    </row>
    <row r="29" spans="1:4" ht="30">
      <c r="A29" s="1167">
        <v>28</v>
      </c>
      <c r="B29" s="565" t="s">
        <v>2009</v>
      </c>
      <c r="C29" s="566">
        <v>1</v>
      </c>
      <c r="D29" s="567">
        <v>540</v>
      </c>
    </row>
    <row r="30" spans="1:4" ht="15" customHeight="1">
      <c r="A30" s="1167">
        <v>29</v>
      </c>
      <c r="B30" s="568" t="s">
        <v>2010</v>
      </c>
      <c r="C30" s="566">
        <v>1</v>
      </c>
      <c r="D30" s="567">
        <v>964.44</v>
      </c>
    </row>
    <row r="31" spans="1:4" ht="15" customHeight="1">
      <c r="A31" s="1167">
        <v>30</v>
      </c>
      <c r="B31" s="568" t="s">
        <v>2010</v>
      </c>
      <c r="C31" s="566">
        <v>1</v>
      </c>
      <c r="D31" s="567">
        <v>964.44</v>
      </c>
    </row>
    <row r="32" spans="1:4" ht="15" customHeight="1">
      <c r="A32" s="1167">
        <v>31</v>
      </c>
      <c r="B32" s="568" t="s">
        <v>2010</v>
      </c>
      <c r="C32" s="566">
        <v>1</v>
      </c>
      <c r="D32" s="567">
        <v>964.44</v>
      </c>
    </row>
    <row r="33" spans="1:4" ht="15" customHeight="1">
      <c r="A33" s="1167">
        <v>32</v>
      </c>
      <c r="B33" s="568" t="s">
        <v>2010</v>
      </c>
      <c r="C33" s="566">
        <v>1</v>
      </c>
      <c r="D33" s="567">
        <v>964.44</v>
      </c>
    </row>
    <row r="34" spans="1:4" ht="15">
      <c r="A34" s="1167">
        <v>33</v>
      </c>
      <c r="B34" s="568" t="s">
        <v>2010</v>
      </c>
      <c r="C34" s="566">
        <v>1</v>
      </c>
      <c r="D34" s="567">
        <v>964.44</v>
      </c>
    </row>
    <row r="35" spans="1:4" ht="15" customHeight="1">
      <c r="A35" s="1167">
        <v>34</v>
      </c>
      <c r="B35" s="568" t="s">
        <v>2010</v>
      </c>
      <c r="C35" s="566">
        <v>1</v>
      </c>
      <c r="D35" s="567">
        <v>964.44</v>
      </c>
    </row>
    <row r="36" spans="1:4" ht="60">
      <c r="A36" s="1167">
        <v>35</v>
      </c>
      <c r="B36" s="568" t="s">
        <v>2011</v>
      </c>
      <c r="C36" s="566">
        <v>1</v>
      </c>
      <c r="D36" s="567">
        <v>4897.2</v>
      </c>
    </row>
    <row r="37" spans="1:4" ht="60">
      <c r="A37" s="1167">
        <v>36</v>
      </c>
      <c r="B37" s="568" t="s">
        <v>2011</v>
      </c>
      <c r="C37" s="566">
        <v>1</v>
      </c>
      <c r="D37" s="567">
        <v>4897.2</v>
      </c>
    </row>
    <row r="38" spans="1:4" ht="60">
      <c r="A38" s="1167">
        <v>37</v>
      </c>
      <c r="B38" s="568" t="s">
        <v>2011</v>
      </c>
      <c r="C38" s="566">
        <v>1</v>
      </c>
      <c r="D38" s="567">
        <v>4897.2</v>
      </c>
    </row>
    <row r="39" spans="1:4" ht="60">
      <c r="A39" s="1167">
        <v>38</v>
      </c>
      <c r="B39" s="568" t="s">
        <v>2011</v>
      </c>
      <c r="C39" s="566">
        <v>1</v>
      </c>
      <c r="D39" s="567">
        <v>4897.2</v>
      </c>
    </row>
    <row r="40" spans="1:4" ht="30">
      <c r="A40" s="1167">
        <v>39</v>
      </c>
      <c r="B40" s="568" t="s">
        <v>2012</v>
      </c>
      <c r="C40" s="566">
        <v>1</v>
      </c>
      <c r="D40" s="567">
        <v>1155.6</v>
      </c>
    </row>
    <row r="41" spans="1:4" ht="30">
      <c r="A41" s="1167">
        <v>40</v>
      </c>
      <c r="B41" s="568" t="s">
        <v>2012</v>
      </c>
      <c r="C41" s="566">
        <v>1</v>
      </c>
      <c r="D41" s="567">
        <v>1155.6</v>
      </c>
    </row>
    <row r="42" spans="1:4" ht="30">
      <c r="A42" s="1167">
        <v>41</v>
      </c>
      <c r="B42" s="568" t="s">
        <v>2012</v>
      </c>
      <c r="C42" s="566">
        <v>1</v>
      </c>
      <c r="D42" s="567">
        <v>1155.6</v>
      </c>
    </row>
    <row r="43" spans="1:4" ht="30">
      <c r="A43" s="1167">
        <v>42</v>
      </c>
      <c r="B43" s="568" t="s">
        <v>2012</v>
      </c>
      <c r="C43" s="566">
        <v>1</v>
      </c>
      <c r="D43" s="567">
        <v>1155.6</v>
      </c>
    </row>
    <row r="44" spans="1:4" ht="15">
      <c r="A44" s="1167">
        <v>43</v>
      </c>
      <c r="B44" s="565" t="s">
        <v>2013</v>
      </c>
      <c r="C44" s="566">
        <v>1</v>
      </c>
      <c r="D44" s="567">
        <v>129.6</v>
      </c>
    </row>
    <row r="45" spans="1:4" ht="15" customHeight="1">
      <c r="A45" s="1167">
        <v>44</v>
      </c>
      <c r="B45" s="565" t="s">
        <v>2014</v>
      </c>
      <c r="C45" s="566">
        <v>1</v>
      </c>
      <c r="D45" s="567">
        <v>324</v>
      </c>
    </row>
    <row r="46" spans="1:4" ht="15" customHeight="1">
      <c r="A46" s="1167">
        <v>45</v>
      </c>
      <c r="B46" s="568" t="s">
        <v>2015</v>
      </c>
      <c r="C46" s="566">
        <v>1</v>
      </c>
      <c r="D46" s="567">
        <v>410.4</v>
      </c>
    </row>
    <row r="47" spans="1:4" ht="15" customHeight="1">
      <c r="A47" s="1167">
        <v>46</v>
      </c>
      <c r="B47" s="542" t="s">
        <v>2016</v>
      </c>
      <c r="C47" s="566">
        <v>1</v>
      </c>
      <c r="D47" s="567">
        <v>162</v>
      </c>
    </row>
    <row r="48" spans="1:4" ht="15" customHeight="1">
      <c r="A48" s="1167">
        <v>47</v>
      </c>
      <c r="B48" s="568" t="s">
        <v>2017</v>
      </c>
      <c r="C48" s="566">
        <v>1</v>
      </c>
      <c r="D48" s="567">
        <v>345.6</v>
      </c>
    </row>
    <row r="49" spans="1:4" ht="15" customHeight="1">
      <c r="A49" s="1167">
        <v>48</v>
      </c>
      <c r="B49" s="568" t="s">
        <v>2018</v>
      </c>
      <c r="C49" s="566">
        <v>1</v>
      </c>
      <c r="D49" s="567">
        <v>378</v>
      </c>
    </row>
    <row r="50" spans="1:4" ht="15">
      <c r="A50" s="1167">
        <v>49</v>
      </c>
      <c r="B50" s="568" t="s">
        <v>2019</v>
      </c>
      <c r="C50" s="566">
        <v>1</v>
      </c>
      <c r="D50" s="567">
        <v>162</v>
      </c>
    </row>
    <row r="51" spans="1:4" ht="15" customHeight="1">
      <c r="A51" s="1167">
        <v>50</v>
      </c>
      <c r="B51" s="568" t="s">
        <v>2020</v>
      </c>
      <c r="C51" s="566">
        <v>1</v>
      </c>
      <c r="D51" s="567">
        <v>162</v>
      </c>
    </row>
    <row r="52" spans="1:4" ht="15" customHeight="1">
      <c r="A52" s="1167">
        <v>51</v>
      </c>
      <c r="B52" s="568" t="s">
        <v>2021</v>
      </c>
      <c r="C52" s="566">
        <v>1</v>
      </c>
      <c r="D52" s="567">
        <v>248.4</v>
      </c>
    </row>
    <row r="53" spans="1:4" ht="15" customHeight="1">
      <c r="A53" s="1167">
        <v>52</v>
      </c>
      <c r="B53" s="568" t="s">
        <v>2022</v>
      </c>
      <c r="C53" s="566">
        <v>1</v>
      </c>
      <c r="D53" s="567">
        <v>162</v>
      </c>
    </row>
    <row r="54" spans="1:4" ht="15" customHeight="1">
      <c r="A54" s="1167">
        <v>53</v>
      </c>
      <c r="B54" s="568" t="s">
        <v>2023</v>
      </c>
      <c r="C54" s="566">
        <v>1</v>
      </c>
      <c r="D54" s="567">
        <v>140.4</v>
      </c>
    </row>
    <row r="55" spans="1:4" ht="15" customHeight="1">
      <c r="A55" s="1167">
        <v>54</v>
      </c>
      <c r="B55" s="568" t="s">
        <v>2024</v>
      </c>
      <c r="C55" s="566">
        <v>1</v>
      </c>
      <c r="D55" s="567">
        <v>162</v>
      </c>
    </row>
    <row r="56" spans="1:4" ht="15" customHeight="1">
      <c r="A56" s="1167">
        <v>55</v>
      </c>
      <c r="B56" s="568" t="s">
        <v>2025</v>
      </c>
      <c r="C56" s="566">
        <v>1</v>
      </c>
      <c r="D56" s="567">
        <v>210.6</v>
      </c>
    </row>
    <row r="57" spans="1:4" ht="15" customHeight="1">
      <c r="A57" s="1167">
        <v>56</v>
      </c>
      <c r="B57" s="568" t="s">
        <v>2025</v>
      </c>
      <c r="C57" s="566">
        <v>1</v>
      </c>
      <c r="D57" s="567">
        <v>210.6</v>
      </c>
    </row>
    <row r="58" spans="1:4" ht="15" customHeight="1">
      <c r="A58" s="1167">
        <v>57</v>
      </c>
      <c r="B58" s="568" t="s">
        <v>2026</v>
      </c>
      <c r="C58" s="566">
        <v>1</v>
      </c>
      <c r="D58" s="567">
        <v>129.6</v>
      </c>
    </row>
    <row r="59" spans="1:4" ht="15" customHeight="1">
      <c r="A59" s="1167">
        <v>58</v>
      </c>
      <c r="B59" s="568" t="s">
        <v>2026</v>
      </c>
      <c r="C59" s="566">
        <v>1</v>
      </c>
      <c r="D59" s="567">
        <v>129.6</v>
      </c>
    </row>
    <row r="60" spans="1:4" ht="15">
      <c r="A60" s="1167">
        <v>59</v>
      </c>
      <c r="B60" s="568" t="s">
        <v>2027</v>
      </c>
      <c r="C60" s="566">
        <v>1</v>
      </c>
      <c r="D60" s="567">
        <v>378</v>
      </c>
    </row>
    <row r="61" spans="1:4" ht="15" customHeight="1">
      <c r="A61" s="1167">
        <v>60</v>
      </c>
      <c r="B61" s="568" t="s">
        <v>2027</v>
      </c>
      <c r="C61" s="566">
        <v>1</v>
      </c>
      <c r="D61" s="567">
        <v>378</v>
      </c>
    </row>
    <row r="62" spans="1:4" ht="15" customHeight="1">
      <c r="A62" s="1167">
        <v>61</v>
      </c>
      <c r="B62" s="568" t="s">
        <v>2028</v>
      </c>
      <c r="C62" s="566">
        <v>1</v>
      </c>
      <c r="D62" s="567">
        <v>70.2</v>
      </c>
    </row>
    <row r="63" spans="1:4" ht="15" customHeight="1">
      <c r="A63" s="1167">
        <v>62</v>
      </c>
      <c r="B63" s="568" t="s">
        <v>2028</v>
      </c>
      <c r="C63" s="566">
        <v>1</v>
      </c>
      <c r="D63" s="567">
        <v>70.2</v>
      </c>
    </row>
    <row r="64" spans="1:4" ht="15" customHeight="1">
      <c r="A64" s="1167">
        <v>63</v>
      </c>
      <c r="B64" s="568" t="s">
        <v>2029</v>
      </c>
      <c r="C64" s="566">
        <v>1</v>
      </c>
      <c r="D64" s="567">
        <v>183.6</v>
      </c>
    </row>
    <row r="65" spans="1:4" ht="15" customHeight="1">
      <c r="A65" s="1167">
        <v>64</v>
      </c>
      <c r="B65" s="568" t="s">
        <v>2030</v>
      </c>
      <c r="C65" s="566">
        <v>1</v>
      </c>
      <c r="D65" s="567">
        <v>172.8</v>
      </c>
    </row>
    <row r="66" spans="1:4" ht="15" customHeight="1">
      <c r="A66" s="1167">
        <v>65</v>
      </c>
      <c r="B66" s="568" t="s">
        <v>2030</v>
      </c>
      <c r="C66" s="566">
        <v>1</v>
      </c>
      <c r="D66" s="567">
        <v>172.8</v>
      </c>
    </row>
    <row r="67" spans="1:4" ht="15" customHeight="1">
      <c r="A67" s="1167">
        <v>66</v>
      </c>
      <c r="B67" s="568" t="s">
        <v>2030</v>
      </c>
      <c r="C67" s="566">
        <v>1</v>
      </c>
      <c r="D67" s="567">
        <v>172.8</v>
      </c>
    </row>
    <row r="68" spans="1:4" ht="15" customHeight="1">
      <c r="A68" s="1167">
        <v>67</v>
      </c>
      <c r="B68" s="568" t="s">
        <v>2030</v>
      </c>
      <c r="C68" s="566">
        <v>1</v>
      </c>
      <c r="D68" s="567">
        <v>172.8</v>
      </c>
    </row>
    <row r="69" spans="1:4" ht="15" customHeight="1">
      <c r="A69" s="1167">
        <v>68</v>
      </c>
      <c r="B69" s="568" t="s">
        <v>2030</v>
      </c>
      <c r="C69" s="566">
        <v>1</v>
      </c>
      <c r="D69" s="567">
        <v>172.8</v>
      </c>
    </row>
    <row r="70" spans="1:4" ht="15" customHeight="1">
      <c r="A70" s="1167">
        <v>69</v>
      </c>
      <c r="B70" s="568" t="s">
        <v>2030</v>
      </c>
      <c r="C70" s="566">
        <v>1</v>
      </c>
      <c r="D70" s="567">
        <v>172.8</v>
      </c>
    </row>
    <row r="71" spans="1:4" ht="15" customHeight="1">
      <c r="A71" s="1167">
        <v>70</v>
      </c>
      <c r="B71" s="568" t="s">
        <v>2030</v>
      </c>
      <c r="C71" s="566">
        <v>1</v>
      </c>
      <c r="D71" s="567">
        <v>172.8</v>
      </c>
    </row>
    <row r="72" spans="1:4" ht="15" customHeight="1">
      <c r="A72" s="1167">
        <v>71</v>
      </c>
      <c r="B72" s="568" t="s">
        <v>2030</v>
      </c>
      <c r="C72" s="566">
        <v>1</v>
      </c>
      <c r="D72" s="567">
        <v>172.8</v>
      </c>
    </row>
    <row r="73" spans="1:4" ht="15" customHeight="1">
      <c r="A73" s="1167">
        <v>72</v>
      </c>
      <c r="B73" s="568" t="s">
        <v>2031</v>
      </c>
      <c r="C73" s="566">
        <v>1</v>
      </c>
      <c r="D73" s="567">
        <v>253.8</v>
      </c>
    </row>
    <row r="74" spans="1:4" ht="15" customHeight="1">
      <c r="A74" s="1167">
        <v>73</v>
      </c>
      <c r="B74" s="568" t="s">
        <v>2031</v>
      </c>
      <c r="C74" s="566">
        <v>1</v>
      </c>
      <c r="D74" s="567">
        <v>253.8</v>
      </c>
    </row>
    <row r="75" spans="1:4" ht="15" customHeight="1">
      <c r="A75" s="1167">
        <v>74</v>
      </c>
      <c r="B75" s="568" t="s">
        <v>2031</v>
      </c>
      <c r="C75" s="566">
        <v>1</v>
      </c>
      <c r="D75" s="567">
        <v>253.8</v>
      </c>
    </row>
    <row r="76" spans="1:4" ht="15" customHeight="1">
      <c r="A76" s="1167">
        <v>75</v>
      </c>
      <c r="B76" s="568" t="s">
        <v>2031</v>
      </c>
      <c r="C76" s="566">
        <v>1</v>
      </c>
      <c r="D76" s="567">
        <v>253.8</v>
      </c>
    </row>
    <row r="77" spans="1:4" ht="15" customHeight="1">
      <c r="A77" s="1167">
        <v>76</v>
      </c>
      <c r="B77" s="568" t="s">
        <v>2031</v>
      </c>
      <c r="C77" s="566">
        <v>1</v>
      </c>
      <c r="D77" s="567">
        <v>253.8</v>
      </c>
    </row>
    <row r="78" spans="1:4" ht="15" customHeight="1">
      <c r="A78" s="1167">
        <v>77</v>
      </c>
      <c r="B78" s="568" t="s">
        <v>2031</v>
      </c>
      <c r="C78" s="566">
        <v>1</v>
      </c>
      <c r="D78" s="567">
        <v>253.8</v>
      </c>
    </row>
    <row r="79" spans="1:4" ht="15" customHeight="1">
      <c r="A79" s="1167">
        <v>78</v>
      </c>
      <c r="B79" s="568" t="s">
        <v>2031</v>
      </c>
      <c r="C79" s="566">
        <v>1</v>
      </c>
      <c r="D79" s="567">
        <v>253.8</v>
      </c>
    </row>
    <row r="80" spans="1:4" ht="15" customHeight="1">
      <c r="A80" s="1167">
        <v>79</v>
      </c>
      <c r="B80" s="568" t="s">
        <v>2031</v>
      </c>
      <c r="C80" s="566">
        <v>1</v>
      </c>
      <c r="D80" s="567">
        <v>253.8</v>
      </c>
    </row>
    <row r="81" spans="1:4" ht="15" customHeight="1">
      <c r="A81" s="1167">
        <v>80</v>
      </c>
      <c r="B81" s="568" t="s">
        <v>2031</v>
      </c>
      <c r="C81" s="566">
        <v>1</v>
      </c>
      <c r="D81" s="567">
        <v>253.8</v>
      </c>
    </row>
    <row r="82" spans="1:4" ht="15" customHeight="1">
      <c r="A82" s="1167">
        <v>81</v>
      </c>
      <c r="B82" s="568" t="s">
        <v>2031</v>
      </c>
      <c r="C82" s="566">
        <v>1</v>
      </c>
      <c r="D82" s="567">
        <v>253.8</v>
      </c>
    </row>
    <row r="83" spans="1:4" ht="15" customHeight="1">
      <c r="A83" s="1167">
        <v>82</v>
      </c>
      <c r="B83" s="568" t="s">
        <v>2032</v>
      </c>
      <c r="C83" s="566">
        <v>1</v>
      </c>
      <c r="D83" s="567">
        <v>189</v>
      </c>
    </row>
    <row r="84" spans="1:4" ht="15" customHeight="1">
      <c r="A84" s="1167">
        <v>83</v>
      </c>
      <c r="B84" s="568" t="s">
        <v>2032</v>
      </c>
      <c r="C84" s="566">
        <v>1</v>
      </c>
      <c r="D84" s="567">
        <v>189</v>
      </c>
    </row>
    <row r="85" spans="1:4" ht="15" customHeight="1">
      <c r="A85" s="1167">
        <v>84</v>
      </c>
      <c r="B85" s="568" t="s">
        <v>2032</v>
      </c>
      <c r="C85" s="566">
        <v>1</v>
      </c>
      <c r="D85" s="567">
        <v>189</v>
      </c>
    </row>
    <row r="86" spans="1:4" ht="15" customHeight="1">
      <c r="A86" s="1167">
        <v>85</v>
      </c>
      <c r="B86" s="568" t="s">
        <v>2033</v>
      </c>
      <c r="C86" s="566">
        <v>1</v>
      </c>
      <c r="D86" s="567">
        <v>280.8</v>
      </c>
    </row>
    <row r="87" spans="1:4" ht="15" customHeight="1">
      <c r="A87" s="1167">
        <v>86</v>
      </c>
      <c r="B87" s="568" t="s">
        <v>2033</v>
      </c>
      <c r="C87" s="566">
        <v>1</v>
      </c>
      <c r="D87" s="567">
        <v>280.8</v>
      </c>
    </row>
    <row r="88" spans="1:4" ht="15" customHeight="1">
      <c r="A88" s="1167">
        <v>87</v>
      </c>
      <c r="B88" s="568" t="s">
        <v>2034</v>
      </c>
      <c r="C88" s="566">
        <v>1</v>
      </c>
      <c r="D88" s="567">
        <v>81</v>
      </c>
    </row>
    <row r="89" spans="1:4" ht="15" customHeight="1">
      <c r="A89" s="1167">
        <v>88</v>
      </c>
      <c r="B89" s="568" t="s">
        <v>2035</v>
      </c>
      <c r="C89" s="566">
        <v>1</v>
      </c>
      <c r="D89" s="567">
        <v>70.2</v>
      </c>
    </row>
    <row r="90" spans="1:4" ht="15" customHeight="1">
      <c r="A90" s="1167">
        <v>89</v>
      </c>
      <c r="B90" s="568" t="s">
        <v>2035</v>
      </c>
      <c r="C90" s="566">
        <v>1</v>
      </c>
      <c r="D90" s="567">
        <v>70.2</v>
      </c>
    </row>
    <row r="91" spans="1:4" ht="15" customHeight="1">
      <c r="A91" s="1167">
        <v>90</v>
      </c>
      <c r="B91" s="568" t="s">
        <v>2036</v>
      </c>
      <c r="C91" s="566">
        <v>1</v>
      </c>
      <c r="D91" s="567">
        <v>75.6</v>
      </c>
    </row>
    <row r="92" spans="1:4" ht="15" customHeight="1">
      <c r="A92" s="1167">
        <v>91</v>
      </c>
      <c r="B92" s="568" t="s">
        <v>2036</v>
      </c>
      <c r="C92" s="566">
        <v>1</v>
      </c>
      <c r="D92" s="567">
        <v>75.6</v>
      </c>
    </row>
    <row r="93" spans="1:4" ht="15" customHeight="1">
      <c r="A93" s="1167">
        <v>92</v>
      </c>
      <c r="B93" s="568" t="s">
        <v>2037</v>
      </c>
      <c r="C93" s="566">
        <v>1</v>
      </c>
      <c r="D93" s="567">
        <v>75.6</v>
      </c>
    </row>
    <row r="94" spans="1:4" ht="15" customHeight="1">
      <c r="A94" s="1167">
        <v>93</v>
      </c>
      <c r="B94" s="568" t="s">
        <v>2037</v>
      </c>
      <c r="C94" s="566">
        <v>1</v>
      </c>
      <c r="D94" s="567">
        <v>75.6</v>
      </c>
    </row>
    <row r="95" spans="1:4" ht="15" customHeight="1">
      <c r="A95" s="1167">
        <v>94</v>
      </c>
      <c r="B95" s="568" t="s">
        <v>2038</v>
      </c>
      <c r="C95" s="566">
        <v>1</v>
      </c>
      <c r="D95" s="567">
        <v>70.2</v>
      </c>
    </row>
    <row r="96" spans="1:4" ht="15" customHeight="1">
      <c r="A96" s="1167">
        <v>95</v>
      </c>
      <c r="B96" s="568" t="s">
        <v>2038</v>
      </c>
      <c r="C96" s="566">
        <v>1</v>
      </c>
      <c r="D96" s="567">
        <v>70.2</v>
      </c>
    </row>
    <row r="97" spans="1:4" ht="15" customHeight="1">
      <c r="A97" s="1167">
        <v>96</v>
      </c>
      <c r="B97" s="568" t="s">
        <v>2039</v>
      </c>
      <c r="C97" s="566">
        <v>1</v>
      </c>
      <c r="D97" s="567">
        <v>324</v>
      </c>
    </row>
    <row r="98" spans="1:4" ht="15" customHeight="1">
      <c r="A98" s="1167">
        <v>97</v>
      </c>
      <c r="B98" s="568" t="s">
        <v>2039</v>
      </c>
      <c r="C98" s="566">
        <v>1</v>
      </c>
      <c r="D98" s="567">
        <v>324</v>
      </c>
    </row>
    <row r="99" spans="1:4" ht="15" customHeight="1">
      <c r="A99" s="1167">
        <v>98</v>
      </c>
      <c r="B99" s="568" t="s">
        <v>2040</v>
      </c>
      <c r="C99" s="566">
        <v>1</v>
      </c>
      <c r="D99" s="567">
        <v>216</v>
      </c>
    </row>
    <row r="100" spans="1:4" ht="15" customHeight="1">
      <c r="A100" s="1167">
        <v>99</v>
      </c>
      <c r="B100" s="568" t="s">
        <v>2040</v>
      </c>
      <c r="C100" s="566">
        <v>1</v>
      </c>
      <c r="D100" s="567">
        <v>216</v>
      </c>
    </row>
    <row r="101" spans="1:4" ht="15" customHeight="1">
      <c r="A101" s="1167">
        <v>100</v>
      </c>
      <c r="B101" s="568" t="s">
        <v>2040</v>
      </c>
      <c r="C101" s="566">
        <v>1</v>
      </c>
      <c r="D101" s="567">
        <v>216</v>
      </c>
    </row>
    <row r="102" spans="1:4" ht="15" customHeight="1">
      <c r="A102" s="1167">
        <v>101</v>
      </c>
      <c r="B102" s="568" t="s">
        <v>2040</v>
      </c>
      <c r="C102" s="566">
        <v>1</v>
      </c>
      <c r="D102" s="567">
        <v>216</v>
      </c>
    </row>
    <row r="103" spans="1:4" ht="15" customHeight="1">
      <c r="A103" s="1167">
        <v>102</v>
      </c>
      <c r="B103" s="568" t="s">
        <v>2041</v>
      </c>
      <c r="C103" s="566">
        <v>1</v>
      </c>
      <c r="D103" s="567">
        <v>432</v>
      </c>
    </row>
    <row r="104" spans="1:4" ht="15" customHeight="1">
      <c r="A104" s="1167">
        <v>103</v>
      </c>
      <c r="B104" s="568" t="s">
        <v>2041</v>
      </c>
      <c r="C104" s="566">
        <v>1</v>
      </c>
      <c r="D104" s="567">
        <v>432</v>
      </c>
    </row>
    <row r="105" spans="1:4" ht="15" customHeight="1">
      <c r="A105" s="1167">
        <v>104</v>
      </c>
      <c r="B105" s="568" t="s">
        <v>2041</v>
      </c>
      <c r="C105" s="566">
        <v>1</v>
      </c>
      <c r="D105" s="567">
        <v>432</v>
      </c>
    </row>
    <row r="106" spans="1:4" ht="15" customHeight="1">
      <c r="A106" s="1167">
        <v>105</v>
      </c>
      <c r="B106" s="568" t="s">
        <v>2041</v>
      </c>
      <c r="C106" s="566">
        <v>1</v>
      </c>
      <c r="D106" s="567">
        <v>432</v>
      </c>
    </row>
    <row r="107" spans="1:4" ht="15" customHeight="1">
      <c r="A107" s="1167">
        <v>106</v>
      </c>
      <c r="B107" s="568" t="s">
        <v>2042</v>
      </c>
      <c r="C107" s="566">
        <v>1</v>
      </c>
      <c r="D107" s="569">
        <v>745.2</v>
      </c>
    </row>
    <row r="108" spans="1:4" ht="15" customHeight="1">
      <c r="A108" s="1167">
        <v>107</v>
      </c>
      <c r="B108" s="568" t="s">
        <v>2043</v>
      </c>
      <c r="C108" s="566">
        <v>1</v>
      </c>
      <c r="D108" s="567">
        <v>167.4</v>
      </c>
    </row>
    <row r="109" spans="1:4" ht="15" customHeight="1">
      <c r="A109" s="1167">
        <v>108</v>
      </c>
      <c r="B109" s="568" t="s">
        <v>2044</v>
      </c>
      <c r="C109" s="566">
        <v>1</v>
      </c>
      <c r="D109" s="567">
        <v>97.2</v>
      </c>
    </row>
    <row r="110" spans="1:4" ht="15" customHeight="1">
      <c r="A110" s="1167">
        <v>109</v>
      </c>
      <c r="B110" s="568" t="s">
        <v>2044</v>
      </c>
      <c r="C110" s="566">
        <v>1</v>
      </c>
      <c r="D110" s="567">
        <v>97.2</v>
      </c>
    </row>
    <row r="111" spans="1:4" ht="15" customHeight="1">
      <c r="A111" s="1167">
        <v>110</v>
      </c>
      <c r="B111" s="568" t="s">
        <v>2044</v>
      </c>
      <c r="C111" s="566">
        <v>1</v>
      </c>
      <c r="D111" s="567">
        <v>97.2</v>
      </c>
    </row>
    <row r="112" spans="1:4" ht="15" customHeight="1">
      <c r="A112" s="1167">
        <v>111</v>
      </c>
      <c r="B112" s="568" t="s">
        <v>2044</v>
      </c>
      <c r="C112" s="566">
        <v>1</v>
      </c>
      <c r="D112" s="567">
        <v>97.2</v>
      </c>
    </row>
    <row r="113" spans="1:4" ht="15" customHeight="1">
      <c r="A113" s="1167">
        <v>112</v>
      </c>
      <c r="B113" s="568" t="s">
        <v>2044</v>
      </c>
      <c r="C113" s="566">
        <v>1</v>
      </c>
      <c r="D113" s="567">
        <v>97.2</v>
      </c>
    </row>
    <row r="114" spans="1:4" ht="15" customHeight="1">
      <c r="A114" s="1167">
        <v>113</v>
      </c>
      <c r="B114" s="568" t="s">
        <v>2044</v>
      </c>
      <c r="C114" s="566">
        <v>1</v>
      </c>
      <c r="D114" s="567">
        <v>97.2</v>
      </c>
    </row>
    <row r="115" spans="1:4" ht="15" customHeight="1">
      <c r="A115" s="1167">
        <v>114</v>
      </c>
      <c r="B115" s="568" t="s">
        <v>2044</v>
      </c>
      <c r="C115" s="566">
        <v>1</v>
      </c>
      <c r="D115" s="567">
        <v>97.2</v>
      </c>
    </row>
    <row r="116" spans="1:4" ht="15" customHeight="1">
      <c r="A116" s="1167">
        <v>115</v>
      </c>
      <c r="B116" s="568" t="s">
        <v>2044</v>
      </c>
      <c r="C116" s="566">
        <v>1</v>
      </c>
      <c r="D116" s="567">
        <v>97.2</v>
      </c>
    </row>
    <row r="117" spans="1:4" ht="15" customHeight="1">
      <c r="A117" s="1167">
        <v>116</v>
      </c>
      <c r="B117" s="568" t="s">
        <v>2045</v>
      </c>
      <c r="C117" s="566">
        <v>1</v>
      </c>
      <c r="D117" s="567">
        <v>43.2</v>
      </c>
    </row>
    <row r="118" spans="1:4" ht="15" customHeight="1">
      <c r="A118" s="1167">
        <v>117</v>
      </c>
      <c r="B118" s="568" t="s">
        <v>2045</v>
      </c>
      <c r="C118" s="566">
        <v>1</v>
      </c>
      <c r="D118" s="567">
        <v>43.2</v>
      </c>
    </row>
    <row r="119" spans="1:4" ht="15" customHeight="1">
      <c r="A119" s="1167">
        <v>118</v>
      </c>
      <c r="B119" s="568" t="s">
        <v>2046</v>
      </c>
      <c r="C119" s="566">
        <v>1</v>
      </c>
      <c r="D119" s="567">
        <v>23.76</v>
      </c>
    </row>
    <row r="120" spans="1:4" ht="15" customHeight="1">
      <c r="A120" s="1167">
        <v>119</v>
      </c>
      <c r="B120" s="568" t="s">
        <v>2046</v>
      </c>
      <c r="C120" s="566">
        <v>1</v>
      </c>
      <c r="D120" s="567">
        <v>23.76</v>
      </c>
    </row>
    <row r="121" spans="1:4" ht="15" customHeight="1">
      <c r="A121" s="1167">
        <v>120</v>
      </c>
      <c r="B121" s="568" t="s">
        <v>2046</v>
      </c>
      <c r="C121" s="566">
        <v>1</v>
      </c>
      <c r="D121" s="567">
        <v>23.76</v>
      </c>
    </row>
    <row r="122" spans="1:4" ht="15" customHeight="1">
      <c r="A122" s="1167">
        <v>121</v>
      </c>
      <c r="B122" s="568" t="s">
        <v>2047</v>
      </c>
      <c r="C122" s="566">
        <v>1</v>
      </c>
      <c r="D122" s="567">
        <v>43.2</v>
      </c>
    </row>
    <row r="123" spans="1:4" ht="15" customHeight="1">
      <c r="A123" s="1167">
        <v>122</v>
      </c>
      <c r="B123" s="568" t="s">
        <v>2048</v>
      </c>
      <c r="C123" s="566">
        <v>1</v>
      </c>
      <c r="D123" s="567">
        <v>32.4</v>
      </c>
    </row>
    <row r="124" spans="1:4" ht="15" customHeight="1">
      <c r="A124" s="1167">
        <v>123</v>
      </c>
      <c r="B124" s="568" t="s">
        <v>2049</v>
      </c>
      <c r="C124" s="566">
        <v>1</v>
      </c>
      <c r="D124" s="567">
        <v>27</v>
      </c>
    </row>
    <row r="125" spans="1:4" ht="15" customHeight="1">
      <c r="A125" s="1167">
        <v>124</v>
      </c>
      <c r="B125" s="568" t="s">
        <v>2050</v>
      </c>
      <c r="C125" s="566">
        <v>1</v>
      </c>
      <c r="D125" s="567">
        <v>27</v>
      </c>
    </row>
    <row r="126" spans="1:4" ht="15" customHeight="1">
      <c r="A126" s="1167">
        <v>125</v>
      </c>
      <c r="B126" s="568" t="s">
        <v>2050</v>
      </c>
      <c r="C126" s="566">
        <v>1</v>
      </c>
      <c r="D126" s="567">
        <v>27</v>
      </c>
    </row>
    <row r="127" spans="1:4" ht="15" customHeight="1">
      <c r="A127" s="1167">
        <v>126</v>
      </c>
      <c r="B127" s="568" t="s">
        <v>2051</v>
      </c>
      <c r="C127" s="566">
        <v>1</v>
      </c>
      <c r="D127" s="567">
        <v>43.2</v>
      </c>
    </row>
    <row r="128" spans="1:4" ht="15" customHeight="1">
      <c r="A128" s="1167">
        <v>127</v>
      </c>
      <c r="B128" s="568" t="s">
        <v>2052</v>
      </c>
      <c r="C128" s="566">
        <v>1</v>
      </c>
      <c r="D128" s="567">
        <v>48.6</v>
      </c>
    </row>
    <row r="129" spans="1:4" ht="15" customHeight="1">
      <c r="A129" s="1167">
        <v>128</v>
      </c>
      <c r="B129" s="568" t="s">
        <v>2052</v>
      </c>
      <c r="C129" s="566">
        <v>1</v>
      </c>
      <c r="D129" s="567">
        <v>48.6</v>
      </c>
    </row>
    <row r="130" spans="1:4" ht="15" customHeight="1">
      <c r="A130" s="1167">
        <v>129</v>
      </c>
      <c r="B130" s="568" t="s">
        <v>2052</v>
      </c>
      <c r="C130" s="566">
        <v>1</v>
      </c>
      <c r="D130" s="567">
        <v>48.6</v>
      </c>
    </row>
    <row r="131" spans="1:4" ht="15" customHeight="1">
      <c r="A131" s="1167">
        <v>130</v>
      </c>
      <c r="B131" s="568" t="s">
        <v>2052</v>
      </c>
      <c r="C131" s="566">
        <v>1</v>
      </c>
      <c r="D131" s="567">
        <v>48.6</v>
      </c>
    </row>
    <row r="132" spans="1:4" ht="30">
      <c r="A132" s="1167">
        <v>131</v>
      </c>
      <c r="B132" s="568" t="s">
        <v>2053</v>
      </c>
      <c r="C132" s="566">
        <v>1</v>
      </c>
      <c r="D132" s="567">
        <v>49.68</v>
      </c>
    </row>
    <row r="133" spans="1:4" ht="15" customHeight="1">
      <c r="A133" s="1167">
        <v>132</v>
      </c>
      <c r="B133" s="568" t="s">
        <v>2054</v>
      </c>
      <c r="C133" s="566">
        <v>1</v>
      </c>
      <c r="D133" s="567">
        <v>54</v>
      </c>
    </row>
    <row r="134" spans="1:4" ht="15" customHeight="1">
      <c r="A134" s="1167">
        <v>133</v>
      </c>
      <c r="B134" s="568" t="s">
        <v>2054</v>
      </c>
      <c r="C134" s="566">
        <v>1</v>
      </c>
      <c r="D134" s="567">
        <v>54</v>
      </c>
    </row>
    <row r="135" spans="1:4" ht="15" customHeight="1">
      <c r="A135" s="1167">
        <v>134</v>
      </c>
      <c r="B135" s="568" t="s">
        <v>2054</v>
      </c>
      <c r="C135" s="566">
        <v>1</v>
      </c>
      <c r="D135" s="567">
        <v>54</v>
      </c>
    </row>
    <row r="136" spans="1:4" ht="15" customHeight="1">
      <c r="A136" s="1167">
        <v>135</v>
      </c>
      <c r="B136" s="568" t="s">
        <v>2054</v>
      </c>
      <c r="C136" s="566">
        <v>1</v>
      </c>
      <c r="D136" s="567">
        <v>54</v>
      </c>
    </row>
    <row r="137" spans="1:4" ht="30">
      <c r="A137" s="1167">
        <v>136</v>
      </c>
      <c r="B137" s="572" t="s">
        <v>2055</v>
      </c>
      <c r="C137" s="566">
        <v>2</v>
      </c>
      <c r="D137" s="567">
        <v>496.8</v>
      </c>
    </row>
    <row r="138" spans="1:4" ht="165">
      <c r="A138" s="1167">
        <v>137</v>
      </c>
      <c r="B138" s="573" t="s">
        <v>2056</v>
      </c>
      <c r="C138" s="574">
        <v>1</v>
      </c>
      <c r="D138" s="575">
        <v>378.24</v>
      </c>
    </row>
    <row r="139" spans="1:4" ht="45">
      <c r="A139" s="1167">
        <v>138</v>
      </c>
      <c r="B139" s="573" t="s">
        <v>2057</v>
      </c>
      <c r="C139" s="566">
        <v>3</v>
      </c>
      <c r="D139" s="567">
        <v>298.08</v>
      </c>
    </row>
    <row r="140" spans="1:4" ht="60.75" thickBot="1">
      <c r="A140" s="1167">
        <v>139</v>
      </c>
      <c r="B140" s="573" t="s">
        <v>2058</v>
      </c>
      <c r="C140" s="577">
        <v>1</v>
      </c>
      <c r="D140" s="578">
        <v>99.38</v>
      </c>
    </row>
    <row r="141" spans="2:4" ht="15.75" thickBot="1">
      <c r="B141" s="557"/>
      <c r="C141" s="579" t="s">
        <v>219</v>
      </c>
      <c r="D141" s="580">
        <f>SUM(D2:D140)</f>
        <v>182841.4100000001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&amp;LZałącznik nr 11 Wykaz wyposażenia wozu strażackiego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52"/>
  <sheetViews>
    <sheetView view="pageBreakPreview" zoomScale="120" zoomScaleSheetLayoutView="120" zoomScalePageLayoutView="130" workbookViewId="0" topLeftCell="A1">
      <selection activeCell="B1009" sqref="B1009"/>
    </sheetView>
  </sheetViews>
  <sheetFormatPr defaultColWidth="9.140625" defaultRowHeight="15"/>
  <cols>
    <col min="1" max="1" width="7.00390625" style="24" customWidth="1"/>
    <col min="2" max="2" width="41.7109375" style="18" customWidth="1"/>
    <col min="3" max="3" width="15.7109375" style="18" customWidth="1"/>
    <col min="4" max="4" width="16.57421875" style="25" customWidth="1"/>
    <col min="5" max="5" width="14.00390625" style="80" customWidth="1"/>
    <col min="6" max="6" width="11.57421875" style="88" customWidth="1"/>
    <col min="7" max="7" width="13.57421875" style="18" customWidth="1"/>
    <col min="8" max="8" width="13.8515625" style="18" customWidth="1"/>
    <col min="9" max="16384" width="9.140625" style="18" customWidth="1"/>
  </cols>
  <sheetData>
    <row r="1" spans="1:4" ht="17.25" customHeight="1">
      <c r="A1" s="1451" t="s">
        <v>1667</v>
      </c>
      <c r="B1" s="1451"/>
      <c r="C1" s="1451"/>
      <c r="D1" s="1451"/>
    </row>
    <row r="2" spans="1:4" ht="19.5" customHeight="1">
      <c r="A2" s="1445" t="s">
        <v>1668</v>
      </c>
      <c r="B2" s="1446"/>
      <c r="C2" s="1446"/>
      <c r="D2" s="1447"/>
    </row>
    <row r="3" ht="19.5" customHeight="1">
      <c r="B3" s="337" t="s">
        <v>289</v>
      </c>
    </row>
    <row r="4" spans="1:6" ht="45">
      <c r="A4" s="365" t="s">
        <v>326</v>
      </c>
      <c r="B4" s="365" t="s">
        <v>199</v>
      </c>
      <c r="C4" s="365" t="s">
        <v>200</v>
      </c>
      <c r="D4" s="366" t="s">
        <v>201</v>
      </c>
      <c r="E4" s="366" t="s">
        <v>292</v>
      </c>
      <c r="F4" s="366" t="s">
        <v>291</v>
      </c>
    </row>
    <row r="5" spans="1:4" ht="12.75">
      <c r="A5" s="828">
        <v>1</v>
      </c>
      <c r="B5" s="832" t="s">
        <v>846</v>
      </c>
      <c r="C5" s="586">
        <v>42037</v>
      </c>
      <c r="D5" s="587">
        <v>3960.6</v>
      </c>
    </row>
    <row r="6" spans="1:5" ht="12.75">
      <c r="A6" s="367">
        <v>2</v>
      </c>
      <c r="B6" s="585" t="s">
        <v>1545</v>
      </c>
      <c r="C6" s="586">
        <v>42058</v>
      </c>
      <c r="D6" s="587">
        <v>393.6</v>
      </c>
      <c r="E6" s="409"/>
    </row>
    <row r="7" spans="1:5" ht="12.75">
      <c r="A7" s="830">
        <v>3</v>
      </c>
      <c r="B7" s="585" t="s">
        <v>1545</v>
      </c>
      <c r="C7" s="586">
        <v>42058</v>
      </c>
      <c r="D7" s="587">
        <v>393.6</v>
      </c>
      <c r="E7" s="409"/>
    </row>
    <row r="8" spans="1:5" ht="12.75">
      <c r="A8" s="367">
        <v>4</v>
      </c>
      <c r="B8" s="585" t="s">
        <v>1545</v>
      </c>
      <c r="C8" s="586">
        <v>42058</v>
      </c>
      <c r="D8" s="587">
        <v>393.6</v>
      </c>
      <c r="E8" s="409"/>
    </row>
    <row r="9" spans="1:5" ht="12.75">
      <c r="A9" s="830">
        <v>5</v>
      </c>
      <c r="B9" s="585" t="s">
        <v>1545</v>
      </c>
      <c r="C9" s="586">
        <v>42058</v>
      </c>
      <c r="D9" s="587">
        <v>393.6</v>
      </c>
      <c r="E9" s="409"/>
    </row>
    <row r="10" spans="1:5" ht="12.75">
      <c r="A10" s="367">
        <v>6</v>
      </c>
      <c r="B10" s="585" t="s">
        <v>1545</v>
      </c>
      <c r="C10" s="586">
        <v>42058</v>
      </c>
      <c r="D10" s="587">
        <v>393.6</v>
      </c>
      <c r="E10" s="409"/>
    </row>
    <row r="11" spans="1:5" ht="12.75">
      <c r="A11" s="830">
        <v>7</v>
      </c>
      <c r="B11" s="585" t="s">
        <v>1545</v>
      </c>
      <c r="C11" s="586">
        <v>42058</v>
      </c>
      <c r="D11" s="587">
        <v>393.6</v>
      </c>
      <c r="E11" s="409"/>
    </row>
    <row r="12" spans="1:5" ht="12.75">
      <c r="A12" s="367">
        <v>8</v>
      </c>
      <c r="B12" s="585" t="s">
        <v>2059</v>
      </c>
      <c r="C12" s="586">
        <v>42058</v>
      </c>
      <c r="D12" s="587">
        <v>1857.3</v>
      </c>
      <c r="E12" s="409"/>
    </row>
    <row r="13" spans="1:5" ht="12.75">
      <c r="A13" s="830">
        <v>9</v>
      </c>
      <c r="B13" s="585" t="s">
        <v>847</v>
      </c>
      <c r="C13" s="586">
        <v>42058</v>
      </c>
      <c r="D13" s="587">
        <v>1857.3</v>
      </c>
      <c r="E13" s="409"/>
    </row>
    <row r="14" spans="1:5" ht="12.75">
      <c r="A14" s="367">
        <v>10</v>
      </c>
      <c r="B14" s="585" t="s">
        <v>847</v>
      </c>
      <c r="C14" s="586">
        <v>42058</v>
      </c>
      <c r="D14" s="587">
        <v>1857.3</v>
      </c>
      <c r="E14" s="409"/>
    </row>
    <row r="15" spans="1:5" ht="12.75">
      <c r="A15" s="830">
        <v>11</v>
      </c>
      <c r="B15" s="585" t="s">
        <v>847</v>
      </c>
      <c r="C15" s="586">
        <v>42058</v>
      </c>
      <c r="D15" s="587">
        <v>1857.3</v>
      </c>
      <c r="E15" s="409"/>
    </row>
    <row r="16" spans="1:5" ht="12.75">
      <c r="A16" s="367">
        <v>12</v>
      </c>
      <c r="B16" s="585" t="s">
        <v>847</v>
      </c>
      <c r="C16" s="586">
        <v>42058</v>
      </c>
      <c r="D16" s="587">
        <v>1857.3</v>
      </c>
      <c r="E16" s="409"/>
    </row>
    <row r="17" spans="1:5" ht="12.75">
      <c r="A17" s="830">
        <v>13</v>
      </c>
      <c r="B17" s="585" t="s">
        <v>847</v>
      </c>
      <c r="C17" s="586">
        <v>42058</v>
      </c>
      <c r="D17" s="587">
        <v>1857.3</v>
      </c>
      <c r="E17" s="409"/>
    </row>
    <row r="18" spans="1:5" ht="12.75">
      <c r="A18" s="367">
        <v>14</v>
      </c>
      <c r="B18" s="585" t="s">
        <v>845</v>
      </c>
      <c r="C18" s="586">
        <v>42058</v>
      </c>
      <c r="D18" s="587">
        <v>1316.1</v>
      </c>
      <c r="E18" s="409"/>
    </row>
    <row r="19" spans="1:5" ht="12.75">
      <c r="A19" s="830">
        <v>15</v>
      </c>
      <c r="B19" s="585" t="s">
        <v>845</v>
      </c>
      <c r="C19" s="586">
        <v>42058</v>
      </c>
      <c r="D19" s="587">
        <v>1316.1</v>
      </c>
      <c r="E19" s="409"/>
    </row>
    <row r="20" spans="1:5" ht="12.75">
      <c r="A20" s="367">
        <v>16</v>
      </c>
      <c r="B20" s="585" t="s">
        <v>1546</v>
      </c>
      <c r="C20" s="586">
        <v>42058</v>
      </c>
      <c r="D20" s="587">
        <v>7195.5</v>
      </c>
      <c r="E20" s="409"/>
    </row>
    <row r="21" spans="1:5" ht="25.5">
      <c r="A21" s="830">
        <v>17</v>
      </c>
      <c r="B21" s="833" t="s">
        <v>2060</v>
      </c>
      <c r="C21" s="586">
        <v>42062</v>
      </c>
      <c r="D21" s="587">
        <v>8668.55</v>
      </c>
      <c r="E21" s="409"/>
    </row>
    <row r="22" spans="1:5" ht="12.75">
      <c r="A22" s="367">
        <v>18</v>
      </c>
      <c r="B22" s="585" t="s">
        <v>1547</v>
      </c>
      <c r="C22" s="586">
        <v>42069</v>
      </c>
      <c r="D22" s="587">
        <v>393.6</v>
      </c>
      <c r="E22" s="409"/>
    </row>
    <row r="23" spans="1:5" ht="25.5">
      <c r="A23" s="830">
        <v>19</v>
      </c>
      <c r="B23" s="833" t="s">
        <v>2061</v>
      </c>
      <c r="C23" s="586">
        <v>42069</v>
      </c>
      <c r="D23" s="587">
        <v>861</v>
      </c>
      <c r="E23" s="409"/>
    </row>
    <row r="24" spans="1:5" ht="12.75">
      <c r="A24" s="367">
        <v>20</v>
      </c>
      <c r="B24" s="585" t="s">
        <v>847</v>
      </c>
      <c r="C24" s="586">
        <v>42069</v>
      </c>
      <c r="D24" s="587">
        <v>1845</v>
      </c>
      <c r="E24" s="409"/>
    </row>
    <row r="25" spans="1:5" ht="12.75">
      <c r="A25" s="830">
        <v>21</v>
      </c>
      <c r="B25" s="585" t="s">
        <v>847</v>
      </c>
      <c r="C25" s="586">
        <v>42069</v>
      </c>
      <c r="D25" s="587">
        <v>1845</v>
      </c>
      <c r="E25" s="409"/>
    </row>
    <row r="26" spans="1:5" ht="12.75">
      <c r="A26" s="367">
        <v>22</v>
      </c>
      <c r="B26" s="585" t="s">
        <v>1548</v>
      </c>
      <c r="C26" s="586">
        <v>42095</v>
      </c>
      <c r="D26" s="587">
        <v>2220</v>
      </c>
      <c r="E26" s="409"/>
    </row>
    <row r="27" spans="1:5" ht="12.75">
      <c r="A27" s="830">
        <v>23</v>
      </c>
      <c r="B27" s="585" t="s">
        <v>2062</v>
      </c>
      <c r="C27" s="586">
        <v>42095</v>
      </c>
      <c r="D27" s="587">
        <v>1523</v>
      </c>
      <c r="E27" s="409"/>
    </row>
    <row r="28" spans="1:5" ht="12.75">
      <c r="A28" s="367">
        <v>24</v>
      </c>
      <c r="B28" s="585" t="s">
        <v>1549</v>
      </c>
      <c r="C28" s="586">
        <v>42095</v>
      </c>
      <c r="D28" s="587">
        <v>3170.78</v>
      </c>
      <c r="E28" s="409"/>
    </row>
    <row r="29" spans="1:5" ht="12.75">
      <c r="A29" s="830">
        <v>25</v>
      </c>
      <c r="B29" s="585" t="s">
        <v>2063</v>
      </c>
      <c r="C29" s="586">
        <v>42095</v>
      </c>
      <c r="D29" s="587">
        <v>1120</v>
      </c>
      <c r="E29" s="409"/>
    </row>
    <row r="30" spans="1:5" ht="12.75">
      <c r="A30" s="367">
        <v>26</v>
      </c>
      <c r="B30" s="585" t="s">
        <v>2064</v>
      </c>
      <c r="C30" s="586">
        <v>42095</v>
      </c>
      <c r="D30" s="587">
        <v>1901</v>
      </c>
      <c r="E30" s="409"/>
    </row>
    <row r="31" spans="1:5" ht="12.75">
      <c r="A31" s="830">
        <v>27</v>
      </c>
      <c r="B31" s="585" t="s">
        <v>1550</v>
      </c>
      <c r="C31" s="586">
        <v>42095</v>
      </c>
      <c r="D31" s="587">
        <v>7380</v>
      </c>
      <c r="E31" s="409"/>
    </row>
    <row r="32" spans="1:5" ht="12.75">
      <c r="A32" s="367">
        <v>28</v>
      </c>
      <c r="B32" s="585" t="s">
        <v>2065</v>
      </c>
      <c r="C32" s="586">
        <v>42095</v>
      </c>
      <c r="D32" s="587">
        <v>1599</v>
      </c>
      <c r="E32" s="409"/>
    </row>
    <row r="33" spans="1:5" ht="12.75">
      <c r="A33" s="830">
        <v>29</v>
      </c>
      <c r="B33" s="585" t="s">
        <v>2066</v>
      </c>
      <c r="C33" s="586">
        <v>42095</v>
      </c>
      <c r="D33" s="587">
        <v>1399</v>
      </c>
      <c r="E33" s="409"/>
    </row>
    <row r="34" spans="1:5" ht="12.75">
      <c r="A34" s="367">
        <v>30</v>
      </c>
      <c r="B34" s="585" t="s">
        <v>848</v>
      </c>
      <c r="C34" s="586">
        <v>42144</v>
      </c>
      <c r="D34" s="587">
        <v>415</v>
      </c>
      <c r="E34" s="409"/>
    </row>
    <row r="35" spans="1:5" ht="12.75">
      <c r="A35" s="830">
        <v>31</v>
      </c>
      <c r="B35" s="585" t="s">
        <v>848</v>
      </c>
      <c r="C35" s="586">
        <v>42144</v>
      </c>
      <c r="D35" s="587">
        <v>415</v>
      </c>
      <c r="E35" s="409"/>
    </row>
    <row r="36" spans="1:5" ht="12.75">
      <c r="A36" s="367">
        <v>32</v>
      </c>
      <c r="B36" s="585" t="s">
        <v>849</v>
      </c>
      <c r="C36" s="586">
        <v>42144</v>
      </c>
      <c r="D36" s="587">
        <v>531</v>
      </c>
      <c r="E36" s="409"/>
    </row>
    <row r="37" spans="1:5" ht="12.75">
      <c r="A37" s="830">
        <v>33</v>
      </c>
      <c r="B37" s="585" t="s">
        <v>850</v>
      </c>
      <c r="C37" s="586">
        <v>42144</v>
      </c>
      <c r="D37" s="587">
        <v>2376</v>
      </c>
      <c r="E37" s="409"/>
    </row>
    <row r="38" spans="1:5" ht="12.75">
      <c r="A38" s="367">
        <v>34</v>
      </c>
      <c r="B38" s="585" t="s">
        <v>850</v>
      </c>
      <c r="C38" s="586">
        <v>42144</v>
      </c>
      <c r="D38" s="587">
        <v>2376</v>
      </c>
      <c r="E38" s="409"/>
    </row>
    <row r="39" spans="1:5" ht="12.75">
      <c r="A39" s="830">
        <v>35</v>
      </c>
      <c r="B39" s="585" t="s">
        <v>2067</v>
      </c>
      <c r="C39" s="586">
        <v>42155</v>
      </c>
      <c r="D39" s="587">
        <v>20494.2</v>
      </c>
      <c r="E39" s="409"/>
    </row>
    <row r="40" spans="1:5" ht="12.75">
      <c r="A40" s="367">
        <v>36</v>
      </c>
      <c r="B40" s="585" t="s">
        <v>2068</v>
      </c>
      <c r="C40" s="586">
        <v>42188</v>
      </c>
      <c r="D40" s="587">
        <v>9000</v>
      </c>
      <c r="E40" s="409"/>
    </row>
    <row r="41" spans="1:5" ht="12.75">
      <c r="A41" s="830">
        <v>37</v>
      </c>
      <c r="B41" s="585" t="s">
        <v>2069</v>
      </c>
      <c r="C41" s="586">
        <v>42188</v>
      </c>
      <c r="D41" s="587">
        <v>3000</v>
      </c>
      <c r="E41" s="409"/>
    </row>
    <row r="42" spans="1:5" ht="12.75">
      <c r="A42" s="367">
        <v>38</v>
      </c>
      <c r="B42" s="585" t="s">
        <v>2069</v>
      </c>
      <c r="C42" s="586">
        <v>42188</v>
      </c>
      <c r="D42" s="587">
        <v>3000</v>
      </c>
      <c r="E42" s="409"/>
    </row>
    <row r="43" spans="1:5" ht="12.75">
      <c r="A43" s="830">
        <v>39</v>
      </c>
      <c r="B43" s="585" t="s">
        <v>2070</v>
      </c>
      <c r="C43" s="586">
        <v>42188</v>
      </c>
      <c r="D43" s="587">
        <v>5000</v>
      </c>
      <c r="E43" s="409"/>
    </row>
    <row r="44" spans="1:5" ht="12.75">
      <c r="A44" s="367">
        <v>40</v>
      </c>
      <c r="B44" s="585" t="s">
        <v>2071</v>
      </c>
      <c r="C44" s="586">
        <v>42188</v>
      </c>
      <c r="D44" s="587">
        <v>4300</v>
      </c>
      <c r="E44" s="409"/>
    </row>
    <row r="45" spans="1:5" ht="12.75">
      <c r="A45" s="830">
        <v>41</v>
      </c>
      <c r="B45" s="585" t="s">
        <v>2072</v>
      </c>
      <c r="C45" s="586">
        <v>42188</v>
      </c>
      <c r="D45" s="587">
        <v>3370</v>
      </c>
      <c r="E45" s="409"/>
    </row>
    <row r="46" spans="1:5" ht="12.75">
      <c r="A46" s="367">
        <v>42</v>
      </c>
      <c r="B46" s="585" t="s">
        <v>2073</v>
      </c>
      <c r="C46" s="586">
        <v>42188</v>
      </c>
      <c r="D46" s="587">
        <v>7400</v>
      </c>
      <c r="E46" s="409"/>
    </row>
    <row r="47" spans="1:5" ht="12.75">
      <c r="A47" s="830">
        <v>43</v>
      </c>
      <c r="B47" s="585" t="s">
        <v>1622</v>
      </c>
      <c r="C47" s="586">
        <v>42188</v>
      </c>
      <c r="D47" s="587">
        <v>2566.7</v>
      </c>
      <c r="E47" s="409"/>
    </row>
    <row r="48" spans="1:5" ht="12.75">
      <c r="A48" s="367">
        <v>44</v>
      </c>
      <c r="B48" s="585" t="s">
        <v>2074</v>
      </c>
      <c r="C48" s="586">
        <v>42188</v>
      </c>
      <c r="D48" s="587">
        <v>12200</v>
      </c>
      <c r="E48" s="409"/>
    </row>
    <row r="49" spans="1:5" ht="12.75">
      <c r="A49" s="830">
        <v>45</v>
      </c>
      <c r="B49" s="585" t="s">
        <v>851</v>
      </c>
      <c r="C49" s="586">
        <v>42198</v>
      </c>
      <c r="D49" s="587">
        <v>400</v>
      </c>
      <c r="E49" s="409"/>
    </row>
    <row r="50" spans="1:5" ht="12.75">
      <c r="A50" s="367">
        <v>46</v>
      </c>
      <c r="B50" s="585" t="s">
        <v>851</v>
      </c>
      <c r="C50" s="586">
        <v>42198</v>
      </c>
      <c r="D50" s="587">
        <v>400</v>
      </c>
      <c r="E50" s="409"/>
    </row>
    <row r="51" spans="1:5" ht="25.5">
      <c r="A51" s="830">
        <v>47</v>
      </c>
      <c r="B51" s="833" t="s">
        <v>2075</v>
      </c>
      <c r="C51" s="586">
        <v>42198</v>
      </c>
      <c r="D51" s="587">
        <v>2243</v>
      </c>
      <c r="E51" s="409"/>
    </row>
    <row r="52" spans="1:5" ht="12.75">
      <c r="A52" s="367">
        <v>48</v>
      </c>
      <c r="B52" s="585" t="s">
        <v>852</v>
      </c>
      <c r="C52" s="586">
        <v>42198</v>
      </c>
      <c r="D52" s="587">
        <v>2243</v>
      </c>
      <c r="E52" s="409"/>
    </row>
    <row r="53" spans="1:5" ht="12.75">
      <c r="A53" s="830">
        <v>49</v>
      </c>
      <c r="B53" s="585" t="s">
        <v>845</v>
      </c>
      <c r="C53" s="586">
        <v>42198</v>
      </c>
      <c r="D53" s="587">
        <v>1398</v>
      </c>
      <c r="E53" s="409"/>
    </row>
    <row r="54" spans="1:5" ht="12.75">
      <c r="A54" s="367">
        <v>50</v>
      </c>
      <c r="B54" s="585" t="s">
        <v>853</v>
      </c>
      <c r="C54" s="586">
        <v>42219</v>
      </c>
      <c r="D54" s="587">
        <v>658.05</v>
      </c>
      <c r="E54" s="409"/>
    </row>
    <row r="55" spans="1:5" ht="12.75">
      <c r="A55" s="830">
        <v>51</v>
      </c>
      <c r="B55" s="585" t="s">
        <v>1551</v>
      </c>
      <c r="C55" s="586">
        <v>42303</v>
      </c>
      <c r="D55" s="587">
        <v>499</v>
      </c>
      <c r="E55" s="409"/>
    </row>
    <row r="56" spans="1:5" ht="12.75">
      <c r="A56" s="367">
        <v>52</v>
      </c>
      <c r="B56" s="585" t="s">
        <v>1551</v>
      </c>
      <c r="C56" s="586">
        <v>42303</v>
      </c>
      <c r="D56" s="587">
        <v>499</v>
      </c>
      <c r="E56" s="409"/>
    </row>
    <row r="57" spans="1:5" ht="25.5">
      <c r="A57" s="830">
        <v>53</v>
      </c>
      <c r="B57" s="833" t="s">
        <v>2076</v>
      </c>
      <c r="C57" s="586">
        <v>42303</v>
      </c>
      <c r="D57" s="587">
        <v>2600</v>
      </c>
      <c r="E57" s="409"/>
    </row>
    <row r="58" spans="1:5" ht="12.75">
      <c r="A58" s="367">
        <v>54</v>
      </c>
      <c r="B58" s="585" t="s">
        <v>1552</v>
      </c>
      <c r="C58" s="586">
        <v>42303</v>
      </c>
      <c r="D58" s="587">
        <v>3090</v>
      </c>
      <c r="E58" s="409"/>
    </row>
    <row r="59" spans="1:5" ht="12.75">
      <c r="A59" s="830">
        <v>55</v>
      </c>
      <c r="B59" s="585" t="s">
        <v>1553</v>
      </c>
      <c r="C59" s="586">
        <v>42345</v>
      </c>
      <c r="D59" s="587">
        <v>31020</v>
      </c>
      <c r="E59" s="409"/>
    </row>
    <row r="60" spans="1:5" ht="12.75">
      <c r="A60" s="367">
        <v>56</v>
      </c>
      <c r="B60" s="585" t="s">
        <v>1554</v>
      </c>
      <c r="C60" s="586">
        <v>42356</v>
      </c>
      <c r="D60" s="587">
        <v>686</v>
      </c>
      <c r="E60" s="409"/>
    </row>
    <row r="61" spans="1:5" ht="12.75">
      <c r="A61" s="830">
        <v>57</v>
      </c>
      <c r="B61" s="585" t="s">
        <v>1554</v>
      </c>
      <c r="C61" s="586">
        <v>42356</v>
      </c>
      <c r="D61" s="587">
        <v>686</v>
      </c>
      <c r="E61" s="409"/>
    </row>
    <row r="62" spans="1:5" ht="12.75">
      <c r="A62" s="367">
        <v>58</v>
      </c>
      <c r="B62" s="585" t="s">
        <v>1554</v>
      </c>
      <c r="C62" s="586">
        <v>42356</v>
      </c>
      <c r="D62" s="587">
        <v>686</v>
      </c>
      <c r="E62" s="409"/>
    </row>
    <row r="63" spans="1:5" ht="12.75">
      <c r="A63" s="830">
        <v>59</v>
      </c>
      <c r="B63" s="585" t="s">
        <v>1554</v>
      </c>
      <c r="C63" s="586">
        <v>42356</v>
      </c>
      <c r="D63" s="587">
        <v>686</v>
      </c>
      <c r="E63" s="409"/>
    </row>
    <row r="64" spans="1:5" ht="12.75">
      <c r="A64" s="367">
        <v>60</v>
      </c>
      <c r="B64" s="585" t="s">
        <v>1555</v>
      </c>
      <c r="C64" s="586">
        <v>42356</v>
      </c>
      <c r="D64" s="587">
        <v>2340</v>
      </c>
      <c r="E64" s="409"/>
    </row>
    <row r="65" spans="1:5" ht="12.75">
      <c r="A65" s="830">
        <v>61</v>
      </c>
      <c r="B65" s="585" t="s">
        <v>1555</v>
      </c>
      <c r="C65" s="586">
        <v>42356</v>
      </c>
      <c r="D65" s="587">
        <v>2340</v>
      </c>
      <c r="E65" s="409"/>
    </row>
    <row r="66" spans="1:5" ht="12.75">
      <c r="A66" s="367">
        <v>62</v>
      </c>
      <c r="B66" s="585" t="s">
        <v>1555</v>
      </c>
      <c r="C66" s="586">
        <v>42356</v>
      </c>
      <c r="D66" s="587">
        <v>2340</v>
      </c>
      <c r="E66" s="409"/>
    </row>
    <row r="67" spans="1:5" ht="12.75">
      <c r="A67" s="830">
        <v>63</v>
      </c>
      <c r="B67" s="585" t="s">
        <v>1555</v>
      </c>
      <c r="C67" s="586">
        <v>42356</v>
      </c>
      <c r="D67" s="587">
        <v>2340</v>
      </c>
      <c r="E67" s="409"/>
    </row>
    <row r="68" spans="1:5" ht="12.75">
      <c r="A68" s="367">
        <v>64</v>
      </c>
      <c r="B68" s="585" t="s">
        <v>1554</v>
      </c>
      <c r="C68" s="586">
        <v>42359</v>
      </c>
      <c r="D68" s="587">
        <v>686</v>
      </c>
      <c r="E68" s="409"/>
    </row>
    <row r="69" spans="1:5" ht="12.75">
      <c r="A69" s="830">
        <v>65</v>
      </c>
      <c r="B69" s="585" t="s">
        <v>1554</v>
      </c>
      <c r="C69" s="586">
        <v>42359</v>
      </c>
      <c r="D69" s="587">
        <v>686</v>
      </c>
      <c r="E69" s="409"/>
    </row>
    <row r="70" spans="1:5" ht="12.75">
      <c r="A70" s="367">
        <v>66</v>
      </c>
      <c r="B70" s="585" t="s">
        <v>1555</v>
      </c>
      <c r="C70" s="586">
        <v>42359</v>
      </c>
      <c r="D70" s="587">
        <v>2340</v>
      </c>
      <c r="E70" s="409"/>
    </row>
    <row r="71" spans="1:5" ht="12.75">
      <c r="A71" s="830">
        <v>67</v>
      </c>
      <c r="B71" s="585" t="s">
        <v>1555</v>
      </c>
      <c r="C71" s="586">
        <v>42359</v>
      </c>
      <c r="D71" s="587">
        <v>2340</v>
      </c>
      <c r="E71" s="409"/>
    </row>
    <row r="72" spans="1:5" ht="12.75">
      <c r="A72" s="367">
        <v>68</v>
      </c>
      <c r="B72" s="585" t="s">
        <v>1551</v>
      </c>
      <c r="C72" s="586">
        <v>42418</v>
      </c>
      <c r="D72" s="587">
        <v>528.9</v>
      </c>
      <c r="E72" s="410"/>
    </row>
    <row r="73" spans="1:5" ht="12.75">
      <c r="A73" s="830">
        <v>69</v>
      </c>
      <c r="B73" s="585" t="s">
        <v>1556</v>
      </c>
      <c r="C73" s="586">
        <v>42418</v>
      </c>
      <c r="D73" s="587">
        <v>3628.5</v>
      </c>
      <c r="E73" s="410"/>
    </row>
    <row r="74" spans="1:5" ht="12.75">
      <c r="A74" s="367">
        <v>70</v>
      </c>
      <c r="B74" s="585" t="s">
        <v>1556</v>
      </c>
      <c r="C74" s="586">
        <v>42418</v>
      </c>
      <c r="D74" s="587">
        <v>3628.5</v>
      </c>
      <c r="E74" s="410"/>
    </row>
    <row r="75" spans="1:5" ht="12.75">
      <c r="A75" s="830">
        <v>71</v>
      </c>
      <c r="B75" s="585" t="s">
        <v>2077</v>
      </c>
      <c r="C75" s="586">
        <v>42418</v>
      </c>
      <c r="D75" s="587">
        <v>2017.2</v>
      </c>
      <c r="E75" s="410"/>
    </row>
    <row r="76" spans="1:5" ht="12.75">
      <c r="A76" s="367">
        <v>72</v>
      </c>
      <c r="B76" s="585" t="s">
        <v>1557</v>
      </c>
      <c r="C76" s="586">
        <v>42489</v>
      </c>
      <c r="D76" s="587">
        <v>2581.77</v>
      </c>
      <c r="E76" s="410"/>
    </row>
    <row r="77" spans="1:5" ht="12.75">
      <c r="A77" s="830">
        <v>73</v>
      </c>
      <c r="B77" s="585" t="s">
        <v>1554</v>
      </c>
      <c r="C77" s="586">
        <v>42499</v>
      </c>
      <c r="D77" s="587">
        <v>603</v>
      </c>
      <c r="E77" s="410"/>
    </row>
    <row r="78" spans="1:5" ht="12.75">
      <c r="A78" s="367">
        <v>74</v>
      </c>
      <c r="B78" s="585" t="s">
        <v>1554</v>
      </c>
      <c r="C78" s="586">
        <v>42499</v>
      </c>
      <c r="D78" s="587">
        <v>603</v>
      </c>
      <c r="E78" s="410"/>
    </row>
    <row r="79" spans="1:5" ht="12.75">
      <c r="A79" s="830">
        <v>75</v>
      </c>
      <c r="B79" s="585" t="s">
        <v>1558</v>
      </c>
      <c r="C79" s="586">
        <v>42499</v>
      </c>
      <c r="D79" s="587">
        <v>3396</v>
      </c>
      <c r="E79" s="410"/>
    </row>
    <row r="80" spans="1:5" ht="12.75">
      <c r="A80" s="367">
        <v>76</v>
      </c>
      <c r="B80" s="585" t="s">
        <v>1558</v>
      </c>
      <c r="C80" s="586">
        <v>42499</v>
      </c>
      <c r="D80" s="587">
        <v>3396</v>
      </c>
      <c r="E80" s="410"/>
    </row>
    <row r="81" spans="1:5" ht="12.75">
      <c r="A81" s="830">
        <v>77</v>
      </c>
      <c r="B81" s="585" t="s">
        <v>1559</v>
      </c>
      <c r="C81" s="586">
        <v>42499</v>
      </c>
      <c r="D81" s="587">
        <v>2389</v>
      </c>
      <c r="E81" s="410"/>
    </row>
    <row r="82" spans="1:5" ht="12.75">
      <c r="A82" s="367">
        <v>78</v>
      </c>
      <c r="B82" s="585" t="s">
        <v>1559</v>
      </c>
      <c r="C82" s="586">
        <v>42499</v>
      </c>
      <c r="D82" s="587">
        <v>2389</v>
      </c>
      <c r="E82" s="410"/>
    </row>
    <row r="83" spans="1:5" ht="12.75">
      <c r="A83" s="830">
        <v>79</v>
      </c>
      <c r="B83" s="585" t="s">
        <v>1560</v>
      </c>
      <c r="C83" s="586">
        <v>42514</v>
      </c>
      <c r="D83" s="587">
        <v>1581.78</v>
      </c>
      <c r="E83" s="410"/>
    </row>
    <row r="84" spans="1:5" ht="12.75">
      <c r="A84" s="367">
        <v>80</v>
      </c>
      <c r="B84" s="585" t="s">
        <v>1560</v>
      </c>
      <c r="C84" s="586">
        <v>42514</v>
      </c>
      <c r="D84" s="587">
        <v>1581.78</v>
      </c>
      <c r="E84" s="410"/>
    </row>
    <row r="85" spans="1:5" ht="12.75">
      <c r="A85" s="830">
        <v>81</v>
      </c>
      <c r="B85" s="585" t="s">
        <v>1560</v>
      </c>
      <c r="C85" s="586">
        <v>42514</v>
      </c>
      <c r="D85" s="587">
        <v>1581.78</v>
      </c>
      <c r="E85" s="410"/>
    </row>
    <row r="86" spans="1:5" ht="12.75">
      <c r="A86" s="367">
        <v>82</v>
      </c>
      <c r="B86" s="585" t="s">
        <v>1561</v>
      </c>
      <c r="C86" s="586">
        <v>42521</v>
      </c>
      <c r="D86" s="587">
        <v>11000</v>
      </c>
      <c r="E86" s="410"/>
    </row>
    <row r="87" spans="1:5" ht="12.75">
      <c r="A87" s="830">
        <v>83</v>
      </c>
      <c r="B87" s="585" t="s">
        <v>1562</v>
      </c>
      <c r="C87" s="586">
        <v>42655</v>
      </c>
      <c r="D87" s="587">
        <v>616.23</v>
      </c>
      <c r="E87" s="410"/>
    </row>
    <row r="88" spans="1:5" ht="12.75">
      <c r="A88" s="367">
        <v>84</v>
      </c>
      <c r="B88" s="585" t="s">
        <v>1562</v>
      </c>
      <c r="C88" s="586">
        <v>42655</v>
      </c>
      <c r="D88" s="587">
        <v>616.23</v>
      </c>
      <c r="E88" s="410"/>
    </row>
    <row r="89" spans="1:5" ht="12.75">
      <c r="A89" s="830">
        <v>85</v>
      </c>
      <c r="B89" s="585" t="s">
        <v>1562</v>
      </c>
      <c r="C89" s="586">
        <v>42655</v>
      </c>
      <c r="D89" s="587">
        <v>616.23</v>
      </c>
      <c r="E89" s="410"/>
    </row>
    <row r="90" spans="1:5" ht="12.75">
      <c r="A90" s="367">
        <v>86</v>
      </c>
      <c r="B90" s="585" t="s">
        <v>1563</v>
      </c>
      <c r="C90" s="586">
        <v>42655</v>
      </c>
      <c r="D90" s="587">
        <v>1781.04</v>
      </c>
      <c r="E90" s="410"/>
    </row>
    <row r="91" spans="1:5" ht="12.75">
      <c r="A91" s="830">
        <v>87</v>
      </c>
      <c r="B91" s="585" t="s">
        <v>1563</v>
      </c>
      <c r="C91" s="586">
        <v>42655</v>
      </c>
      <c r="D91" s="587">
        <v>1781.04</v>
      </c>
      <c r="E91" s="410"/>
    </row>
    <row r="92" spans="1:5" ht="12.75">
      <c r="A92" s="367">
        <v>88</v>
      </c>
      <c r="B92" s="585" t="s">
        <v>1563</v>
      </c>
      <c r="C92" s="586">
        <v>42655</v>
      </c>
      <c r="D92" s="587">
        <v>1781.04</v>
      </c>
      <c r="E92" s="410"/>
    </row>
    <row r="93" spans="1:5" ht="12.75">
      <c r="A93" s="830">
        <v>89</v>
      </c>
      <c r="B93" s="585" t="s">
        <v>1564</v>
      </c>
      <c r="C93" s="586">
        <v>42711</v>
      </c>
      <c r="D93" s="587">
        <v>662.97</v>
      </c>
      <c r="E93" s="410"/>
    </row>
    <row r="94" spans="1:5" ht="12.75">
      <c r="A94" s="367">
        <v>90</v>
      </c>
      <c r="B94" s="585" t="s">
        <v>1565</v>
      </c>
      <c r="C94" s="586">
        <v>42711</v>
      </c>
      <c r="D94" s="587">
        <v>2460</v>
      </c>
      <c r="E94" s="410"/>
    </row>
    <row r="95" spans="1:6" ht="12.75">
      <c r="A95" s="830">
        <v>91</v>
      </c>
      <c r="B95" s="585" t="s">
        <v>1566</v>
      </c>
      <c r="C95" s="586">
        <v>42716</v>
      </c>
      <c r="D95" s="587">
        <v>2460</v>
      </c>
      <c r="E95" s="410"/>
      <c r="F95" s="90"/>
    </row>
    <row r="96" spans="1:5" ht="12.75">
      <c r="A96" s="367">
        <v>92</v>
      </c>
      <c r="B96" s="585" t="s">
        <v>1567</v>
      </c>
      <c r="C96" s="586">
        <v>42724</v>
      </c>
      <c r="D96" s="587">
        <v>15200</v>
      </c>
      <c r="E96" s="410"/>
    </row>
    <row r="97" spans="1:6" ht="12.75">
      <c r="A97" s="830">
        <v>93</v>
      </c>
      <c r="B97" s="585" t="s">
        <v>1568</v>
      </c>
      <c r="C97" s="586">
        <v>42731</v>
      </c>
      <c r="D97" s="587">
        <v>288.81</v>
      </c>
      <c r="E97" s="411"/>
      <c r="F97" s="95"/>
    </row>
    <row r="98" spans="1:5" ht="12.75">
      <c r="A98" s="367">
        <v>94</v>
      </c>
      <c r="B98" s="585" t="s">
        <v>1568</v>
      </c>
      <c r="C98" s="586">
        <v>42731</v>
      </c>
      <c r="D98" s="587">
        <v>288.81</v>
      </c>
      <c r="E98" s="410"/>
    </row>
    <row r="99" spans="1:5" ht="12.75">
      <c r="A99" s="830">
        <v>95</v>
      </c>
      <c r="B99" s="585" t="s">
        <v>1568</v>
      </c>
      <c r="C99" s="586">
        <v>42731</v>
      </c>
      <c r="D99" s="587">
        <v>288.81</v>
      </c>
      <c r="E99" s="410"/>
    </row>
    <row r="100" spans="1:5" ht="12.75">
      <c r="A100" s="367">
        <v>96</v>
      </c>
      <c r="B100" s="585" t="s">
        <v>1568</v>
      </c>
      <c r="C100" s="586">
        <v>42731</v>
      </c>
      <c r="D100" s="587">
        <v>288.8</v>
      </c>
      <c r="E100" s="410"/>
    </row>
    <row r="101" spans="1:5" ht="12.75">
      <c r="A101" s="830">
        <v>97</v>
      </c>
      <c r="B101" s="585" t="s">
        <v>1568</v>
      </c>
      <c r="C101" s="586">
        <v>42731</v>
      </c>
      <c r="D101" s="587">
        <v>288.8</v>
      </c>
      <c r="E101" s="410"/>
    </row>
    <row r="102" spans="1:5" ht="12.75">
      <c r="A102" s="367">
        <v>98</v>
      </c>
      <c r="B102" s="585" t="s">
        <v>1568</v>
      </c>
      <c r="C102" s="586">
        <v>42731</v>
      </c>
      <c r="D102" s="587">
        <v>288.8</v>
      </c>
      <c r="E102" s="410"/>
    </row>
    <row r="103" spans="1:5" ht="12.75">
      <c r="A103" s="830">
        <v>99</v>
      </c>
      <c r="B103" s="585" t="s">
        <v>1568</v>
      </c>
      <c r="C103" s="586">
        <v>42731</v>
      </c>
      <c r="D103" s="587">
        <v>288.8</v>
      </c>
      <c r="E103" s="410"/>
    </row>
    <row r="104" spans="1:5" ht="12.75">
      <c r="A104" s="367">
        <v>100</v>
      </c>
      <c r="B104" s="585" t="s">
        <v>1569</v>
      </c>
      <c r="C104" s="586">
        <v>42731</v>
      </c>
      <c r="D104" s="587">
        <v>937.64</v>
      </c>
      <c r="E104" s="410"/>
    </row>
    <row r="105" spans="1:5" ht="12.75">
      <c r="A105" s="830">
        <v>101</v>
      </c>
      <c r="B105" s="585" t="s">
        <v>1569</v>
      </c>
      <c r="C105" s="586">
        <v>42731</v>
      </c>
      <c r="D105" s="587">
        <v>937.64</v>
      </c>
      <c r="E105" s="410"/>
    </row>
    <row r="106" spans="1:5" ht="12.75">
      <c r="A106" s="367">
        <v>102</v>
      </c>
      <c r="B106" s="585" t="s">
        <v>1569</v>
      </c>
      <c r="C106" s="586">
        <v>42731</v>
      </c>
      <c r="D106" s="587">
        <v>937.64</v>
      </c>
      <c r="E106" s="410"/>
    </row>
    <row r="107" spans="1:5" ht="12.75">
      <c r="A107" s="830">
        <v>103</v>
      </c>
      <c r="B107" s="585" t="s">
        <v>1569</v>
      </c>
      <c r="C107" s="586">
        <v>42731</v>
      </c>
      <c r="D107" s="587">
        <v>937.64</v>
      </c>
      <c r="E107" s="410"/>
    </row>
    <row r="108" spans="1:5" ht="12.75">
      <c r="A108" s="367">
        <v>104</v>
      </c>
      <c r="B108" s="585" t="s">
        <v>1569</v>
      </c>
      <c r="C108" s="586">
        <v>42731</v>
      </c>
      <c r="D108" s="587">
        <v>937.65</v>
      </c>
      <c r="E108" s="410"/>
    </row>
    <row r="109" spans="1:5" ht="12.75">
      <c r="A109" s="830">
        <v>105</v>
      </c>
      <c r="B109" s="585" t="s">
        <v>1569</v>
      </c>
      <c r="C109" s="586">
        <v>42731</v>
      </c>
      <c r="D109" s="587">
        <v>937.65</v>
      </c>
      <c r="E109" s="410"/>
    </row>
    <row r="110" spans="1:5" ht="12.75">
      <c r="A110" s="367">
        <v>106</v>
      </c>
      <c r="B110" s="585" t="s">
        <v>1569</v>
      </c>
      <c r="C110" s="586">
        <v>42731</v>
      </c>
      <c r="D110" s="587">
        <v>937.66</v>
      </c>
      <c r="E110" s="410"/>
    </row>
    <row r="111" spans="1:5" ht="12.75">
      <c r="A111" s="830">
        <v>107</v>
      </c>
      <c r="B111" s="585" t="s">
        <v>1570</v>
      </c>
      <c r="C111" s="586">
        <v>42772</v>
      </c>
      <c r="D111" s="587">
        <v>3345</v>
      </c>
      <c r="E111" s="410"/>
    </row>
    <row r="112" spans="1:5" ht="12.75">
      <c r="A112" s="367">
        <v>108</v>
      </c>
      <c r="B112" s="585" t="s">
        <v>1571</v>
      </c>
      <c r="C112" s="586">
        <v>42789</v>
      </c>
      <c r="D112" s="587">
        <v>13776</v>
      </c>
      <c r="E112" s="410"/>
    </row>
    <row r="113" spans="1:5" ht="12.75">
      <c r="A113" s="830">
        <v>109</v>
      </c>
      <c r="B113" s="585" t="s">
        <v>2078</v>
      </c>
      <c r="C113" s="586">
        <v>42816</v>
      </c>
      <c r="D113" s="587">
        <v>2029.5</v>
      </c>
      <c r="E113" s="410"/>
    </row>
    <row r="114" spans="1:5" ht="12.75">
      <c r="A114" s="367">
        <v>110</v>
      </c>
      <c r="B114" s="585" t="s">
        <v>1683</v>
      </c>
      <c r="C114" s="586">
        <v>42877</v>
      </c>
      <c r="D114" s="587">
        <v>2777.87</v>
      </c>
      <c r="E114" s="410"/>
    </row>
    <row r="115" spans="1:5" ht="12.75">
      <c r="A115" s="830">
        <v>111</v>
      </c>
      <c r="B115" s="585" t="s">
        <v>1572</v>
      </c>
      <c r="C115" s="586">
        <v>42919</v>
      </c>
      <c r="D115" s="587">
        <v>385</v>
      </c>
      <c r="E115" s="410"/>
    </row>
    <row r="116" spans="1:5" ht="12.75">
      <c r="A116" s="367">
        <v>112</v>
      </c>
      <c r="B116" s="585" t="s">
        <v>1572</v>
      </c>
      <c r="C116" s="586">
        <v>42919</v>
      </c>
      <c r="D116" s="587">
        <v>385</v>
      </c>
      <c r="E116" s="410"/>
    </row>
    <row r="117" spans="1:5" ht="12.75">
      <c r="A117" s="830">
        <v>113</v>
      </c>
      <c r="B117" s="585" t="s">
        <v>1572</v>
      </c>
      <c r="C117" s="586">
        <v>42919</v>
      </c>
      <c r="D117" s="587">
        <v>385</v>
      </c>
      <c r="E117" s="410"/>
    </row>
    <row r="118" spans="1:5" ht="12.75">
      <c r="A118" s="367">
        <v>114</v>
      </c>
      <c r="B118" s="585" t="s">
        <v>1572</v>
      </c>
      <c r="C118" s="586">
        <v>42919</v>
      </c>
      <c r="D118" s="587">
        <v>385</v>
      </c>
      <c r="E118" s="410"/>
    </row>
    <row r="119" spans="1:5" ht="12.75">
      <c r="A119" s="830">
        <v>115</v>
      </c>
      <c r="B119" s="585" t="s">
        <v>1573</v>
      </c>
      <c r="C119" s="586">
        <v>42919</v>
      </c>
      <c r="D119" s="587">
        <v>1500</v>
      </c>
      <c r="E119" s="410"/>
    </row>
    <row r="120" spans="1:5" ht="12.75">
      <c r="A120" s="367">
        <v>116</v>
      </c>
      <c r="B120" s="585" t="s">
        <v>1573</v>
      </c>
      <c r="C120" s="586">
        <v>42919</v>
      </c>
      <c r="D120" s="587">
        <v>1500</v>
      </c>
      <c r="E120" s="410"/>
    </row>
    <row r="121" spans="1:5" ht="12.75">
      <c r="A121" s="830">
        <v>117</v>
      </c>
      <c r="B121" s="585" t="s">
        <v>1573</v>
      </c>
      <c r="C121" s="586">
        <v>42919</v>
      </c>
      <c r="D121" s="587">
        <v>1500</v>
      </c>
      <c r="E121" s="410"/>
    </row>
    <row r="122" spans="1:5" ht="12.75">
      <c r="A122" s="367">
        <v>118</v>
      </c>
      <c r="B122" s="585" t="s">
        <v>1573</v>
      </c>
      <c r="C122" s="586">
        <v>42919</v>
      </c>
      <c r="D122" s="587">
        <v>1500</v>
      </c>
      <c r="E122" s="410"/>
    </row>
    <row r="123" spans="1:5" ht="12.75">
      <c r="A123" s="830">
        <v>119</v>
      </c>
      <c r="B123" s="585" t="s">
        <v>2079</v>
      </c>
      <c r="C123" s="586">
        <v>43059</v>
      </c>
      <c r="D123" s="587">
        <v>1.23</v>
      </c>
      <c r="E123" s="410"/>
    </row>
    <row r="124" spans="1:5" ht="12.75">
      <c r="A124" s="367">
        <v>120</v>
      </c>
      <c r="B124" s="585" t="s">
        <v>2080</v>
      </c>
      <c r="C124" s="586">
        <v>43088</v>
      </c>
      <c r="D124" s="587">
        <v>14999.08</v>
      </c>
      <c r="E124" s="410"/>
    </row>
    <row r="125" spans="1:5" ht="12.75">
      <c r="A125" s="830">
        <v>121</v>
      </c>
      <c r="B125" s="585" t="s">
        <v>2081</v>
      </c>
      <c r="C125" s="586">
        <v>43097</v>
      </c>
      <c r="D125" s="587">
        <v>6414.44</v>
      </c>
      <c r="E125" s="410"/>
    </row>
    <row r="126" spans="1:5" ht="12.75">
      <c r="A126" s="367">
        <v>122</v>
      </c>
      <c r="B126" s="585" t="s">
        <v>2081</v>
      </c>
      <c r="C126" s="586">
        <v>43097</v>
      </c>
      <c r="D126" s="587">
        <v>6414.44</v>
      </c>
      <c r="E126" s="410"/>
    </row>
    <row r="127" spans="1:5" ht="12.75">
      <c r="A127" s="830">
        <v>123</v>
      </c>
      <c r="B127" s="585" t="s">
        <v>2081</v>
      </c>
      <c r="C127" s="586">
        <v>43097</v>
      </c>
      <c r="D127" s="587">
        <v>7712.82</v>
      </c>
      <c r="E127" s="410"/>
    </row>
    <row r="128" spans="1:5" ht="12.75">
      <c r="A128" s="367">
        <v>124</v>
      </c>
      <c r="B128" s="585" t="s">
        <v>2081</v>
      </c>
      <c r="C128" s="586">
        <v>43097</v>
      </c>
      <c r="D128" s="587">
        <v>6414.44</v>
      </c>
      <c r="E128" s="410"/>
    </row>
    <row r="129" spans="1:5" ht="12.75">
      <c r="A129" s="830">
        <v>125</v>
      </c>
      <c r="B129" s="585" t="s">
        <v>2082</v>
      </c>
      <c r="C129" s="586">
        <v>43097</v>
      </c>
      <c r="D129" s="587">
        <v>4610.74</v>
      </c>
      <c r="E129" s="409"/>
    </row>
    <row r="130" spans="1:5" ht="12.75">
      <c r="A130" s="367">
        <v>126</v>
      </c>
      <c r="B130" s="585" t="s">
        <v>2083</v>
      </c>
      <c r="C130" s="586">
        <v>43097</v>
      </c>
      <c r="D130" s="587">
        <v>1511.73</v>
      </c>
      <c r="E130" s="410"/>
    </row>
    <row r="131" spans="1:5" ht="12.75">
      <c r="A131" s="830">
        <v>127</v>
      </c>
      <c r="B131" s="585" t="s">
        <v>2084</v>
      </c>
      <c r="C131" s="586">
        <v>43097</v>
      </c>
      <c r="D131" s="587">
        <v>12465.01</v>
      </c>
      <c r="E131" s="410"/>
    </row>
    <row r="132" spans="1:5" ht="12.75">
      <c r="A132" s="367">
        <v>128</v>
      </c>
      <c r="B132" s="585" t="s">
        <v>2084</v>
      </c>
      <c r="C132" s="586">
        <v>43097</v>
      </c>
      <c r="D132" s="587">
        <v>12465.01</v>
      </c>
      <c r="E132" s="410"/>
    </row>
    <row r="133" spans="1:5" ht="12.75">
      <c r="A133" s="830">
        <v>129</v>
      </c>
      <c r="B133" s="585" t="s">
        <v>2084</v>
      </c>
      <c r="C133" s="586">
        <v>43097</v>
      </c>
      <c r="D133" s="587">
        <v>12465.01</v>
      </c>
      <c r="E133" s="410"/>
    </row>
    <row r="134" spans="1:5" ht="12.75">
      <c r="A134" s="367">
        <v>130</v>
      </c>
      <c r="B134" s="585" t="s">
        <v>2085</v>
      </c>
      <c r="C134" s="586">
        <v>43188</v>
      </c>
      <c r="D134" s="587">
        <v>14479.56</v>
      </c>
      <c r="E134" s="410"/>
    </row>
    <row r="135" spans="1:5" ht="12.75">
      <c r="A135" s="830">
        <v>131</v>
      </c>
      <c r="B135" s="585" t="s">
        <v>2086</v>
      </c>
      <c r="C135" s="586">
        <v>43188</v>
      </c>
      <c r="D135" s="587">
        <v>2913.87</v>
      </c>
      <c r="E135" s="410"/>
    </row>
    <row r="136" spans="1:5" ht="12.75">
      <c r="A136" s="367">
        <v>132</v>
      </c>
      <c r="B136" s="585" t="s">
        <v>2087</v>
      </c>
      <c r="C136" s="586">
        <v>43216</v>
      </c>
      <c r="D136" s="587">
        <v>1250</v>
      </c>
      <c r="E136" s="410"/>
    </row>
    <row r="137" spans="1:5" ht="12.75">
      <c r="A137" s="830">
        <v>133</v>
      </c>
      <c r="B137" s="585" t="s">
        <v>2088</v>
      </c>
      <c r="C137" s="586">
        <v>43216</v>
      </c>
      <c r="D137" s="587">
        <v>1250</v>
      </c>
      <c r="E137" s="410"/>
    </row>
    <row r="138" spans="1:5" ht="12.75">
      <c r="A138" s="367">
        <v>134</v>
      </c>
      <c r="B138" s="585" t="s">
        <v>2087</v>
      </c>
      <c r="C138" s="586">
        <v>43216</v>
      </c>
      <c r="D138" s="587">
        <v>1250</v>
      </c>
      <c r="E138" s="410"/>
    </row>
    <row r="139" spans="1:5" ht="12.75">
      <c r="A139" s="830">
        <v>135</v>
      </c>
      <c r="B139" s="585" t="s">
        <v>2089</v>
      </c>
      <c r="C139" s="586">
        <v>43224</v>
      </c>
      <c r="D139" s="587">
        <v>2780</v>
      </c>
      <c r="E139" s="410"/>
    </row>
    <row r="140" spans="1:5" ht="12.75">
      <c r="A140" s="367">
        <v>136</v>
      </c>
      <c r="B140" s="585" t="s">
        <v>2090</v>
      </c>
      <c r="C140" s="586">
        <v>43262</v>
      </c>
      <c r="D140" s="587">
        <v>1420</v>
      </c>
      <c r="E140" s="410"/>
    </row>
    <row r="141" spans="1:5" ht="12.75">
      <c r="A141" s="830">
        <v>137</v>
      </c>
      <c r="B141" s="585" t="s">
        <v>2090</v>
      </c>
      <c r="C141" s="586">
        <v>43262</v>
      </c>
      <c r="D141" s="587">
        <v>1420</v>
      </c>
      <c r="E141" s="410"/>
    </row>
    <row r="142" spans="1:5" ht="12.75">
      <c r="A142" s="367">
        <v>138</v>
      </c>
      <c r="B142" s="585" t="s">
        <v>2091</v>
      </c>
      <c r="C142" s="586">
        <v>43291</v>
      </c>
      <c r="D142" s="587">
        <v>3495</v>
      </c>
      <c r="E142" s="410"/>
    </row>
    <row r="143" spans="1:5" ht="12.75">
      <c r="A143" s="830">
        <v>139</v>
      </c>
      <c r="B143" s="585" t="s">
        <v>2092</v>
      </c>
      <c r="C143" s="586">
        <v>43291</v>
      </c>
      <c r="D143" s="587">
        <v>1140</v>
      </c>
      <c r="E143" s="410"/>
    </row>
    <row r="144" spans="1:6" s="50" customFormat="1" ht="12.75">
      <c r="A144" s="367">
        <v>140</v>
      </c>
      <c r="B144" s="585" t="s">
        <v>2093</v>
      </c>
      <c r="C144" s="586">
        <v>43339</v>
      </c>
      <c r="D144" s="587">
        <v>984</v>
      </c>
      <c r="E144" s="410"/>
      <c r="F144" s="91"/>
    </row>
    <row r="145" spans="1:7" s="50" customFormat="1" ht="15">
      <c r="A145" s="830">
        <v>141</v>
      </c>
      <c r="B145" s="585" t="s">
        <v>2094</v>
      </c>
      <c r="C145" s="586">
        <v>43339</v>
      </c>
      <c r="D145" s="587">
        <v>9963</v>
      </c>
      <c r="E145" s="409"/>
      <c r="F145" s="92"/>
      <c r="G145" s="70"/>
    </row>
    <row r="146" spans="1:7" s="50" customFormat="1" ht="15">
      <c r="A146" s="367">
        <v>142</v>
      </c>
      <c r="B146" s="585" t="s">
        <v>2095</v>
      </c>
      <c r="C146" s="586">
        <v>43402</v>
      </c>
      <c r="D146" s="587">
        <v>897.9</v>
      </c>
      <c r="E146" s="409"/>
      <c r="F146" s="92"/>
      <c r="G146" s="70"/>
    </row>
    <row r="147" spans="1:7" s="50" customFormat="1" ht="15">
      <c r="A147" s="830">
        <v>143</v>
      </c>
      <c r="B147" s="585" t="s">
        <v>2095</v>
      </c>
      <c r="C147" s="586">
        <v>43402</v>
      </c>
      <c r="D147" s="587">
        <v>897.9</v>
      </c>
      <c r="E147" s="409"/>
      <c r="F147" s="92"/>
      <c r="G147" s="70"/>
    </row>
    <row r="148" spans="1:7" s="50" customFormat="1" ht="15">
      <c r="A148" s="367">
        <v>144</v>
      </c>
      <c r="B148" s="585" t="s">
        <v>2095</v>
      </c>
      <c r="C148" s="586">
        <v>43402</v>
      </c>
      <c r="D148" s="587">
        <v>897.9</v>
      </c>
      <c r="E148" s="409"/>
      <c r="F148" s="92"/>
      <c r="G148" s="70"/>
    </row>
    <row r="149" spans="1:7" s="50" customFormat="1" ht="15">
      <c r="A149" s="830">
        <v>145</v>
      </c>
      <c r="B149" s="585" t="s">
        <v>2095</v>
      </c>
      <c r="C149" s="586">
        <v>43402</v>
      </c>
      <c r="D149" s="587">
        <v>897.9</v>
      </c>
      <c r="E149" s="409"/>
      <c r="F149" s="92"/>
      <c r="G149" s="70"/>
    </row>
    <row r="150" spans="1:7" s="50" customFormat="1" ht="15">
      <c r="A150" s="367">
        <v>146</v>
      </c>
      <c r="B150" s="585" t="s">
        <v>2095</v>
      </c>
      <c r="C150" s="586">
        <v>43402</v>
      </c>
      <c r="D150" s="587">
        <v>897.9</v>
      </c>
      <c r="E150" s="409"/>
      <c r="F150" s="92"/>
      <c r="G150" s="70"/>
    </row>
    <row r="151" spans="1:7" s="50" customFormat="1" ht="15">
      <c r="A151" s="830">
        <v>147</v>
      </c>
      <c r="B151" s="585" t="s">
        <v>2096</v>
      </c>
      <c r="C151" s="586">
        <v>43402</v>
      </c>
      <c r="D151" s="587">
        <v>430.5</v>
      </c>
      <c r="E151" s="409"/>
      <c r="F151" s="92"/>
      <c r="G151" s="70"/>
    </row>
    <row r="152" spans="1:7" s="50" customFormat="1" ht="15">
      <c r="A152" s="367">
        <v>148</v>
      </c>
      <c r="B152" s="585" t="s">
        <v>2096</v>
      </c>
      <c r="C152" s="586">
        <v>43402</v>
      </c>
      <c r="D152" s="587">
        <v>430.5</v>
      </c>
      <c r="E152" s="409"/>
      <c r="F152" s="92"/>
      <c r="G152" s="70"/>
    </row>
    <row r="153" spans="1:7" s="50" customFormat="1" ht="15">
      <c r="A153" s="830">
        <v>149</v>
      </c>
      <c r="B153" s="585" t="s">
        <v>2096</v>
      </c>
      <c r="C153" s="586">
        <v>43402</v>
      </c>
      <c r="D153" s="587">
        <v>430.5</v>
      </c>
      <c r="E153" s="409"/>
      <c r="F153" s="92"/>
      <c r="G153" s="70"/>
    </row>
    <row r="154" spans="1:7" s="50" customFormat="1" ht="15">
      <c r="A154" s="367">
        <v>150</v>
      </c>
      <c r="B154" s="585" t="s">
        <v>2096</v>
      </c>
      <c r="C154" s="586">
        <v>43402</v>
      </c>
      <c r="D154" s="587">
        <v>430.5</v>
      </c>
      <c r="E154" s="409"/>
      <c r="F154" s="92"/>
      <c r="G154" s="70"/>
    </row>
    <row r="155" spans="1:7" s="50" customFormat="1" ht="15">
      <c r="A155" s="830">
        <v>151</v>
      </c>
      <c r="B155" s="585" t="s">
        <v>2096</v>
      </c>
      <c r="C155" s="586">
        <v>43402</v>
      </c>
      <c r="D155" s="587">
        <v>430.5</v>
      </c>
      <c r="E155" s="409"/>
      <c r="F155" s="92"/>
      <c r="G155" s="70"/>
    </row>
    <row r="156" spans="1:7" s="50" customFormat="1" ht="15">
      <c r="A156" s="367">
        <v>152</v>
      </c>
      <c r="B156" s="585" t="s">
        <v>2097</v>
      </c>
      <c r="C156" s="586">
        <v>43402</v>
      </c>
      <c r="D156" s="587">
        <v>2646</v>
      </c>
      <c r="E156" s="409"/>
      <c r="F156" s="92"/>
      <c r="G156" s="70"/>
    </row>
    <row r="157" spans="1:7" s="50" customFormat="1" ht="15">
      <c r="A157" s="830">
        <v>153</v>
      </c>
      <c r="B157" s="585" t="s">
        <v>2097</v>
      </c>
      <c r="C157" s="586">
        <v>43402</v>
      </c>
      <c r="D157" s="587">
        <v>2646</v>
      </c>
      <c r="E157" s="409"/>
      <c r="F157" s="92"/>
      <c r="G157" s="70"/>
    </row>
    <row r="158" spans="1:7" s="50" customFormat="1" ht="15">
      <c r="A158" s="367">
        <v>154</v>
      </c>
      <c r="B158" s="585" t="s">
        <v>2098</v>
      </c>
      <c r="C158" s="586">
        <v>43402</v>
      </c>
      <c r="D158" s="587">
        <v>3161.1</v>
      </c>
      <c r="E158" s="409"/>
      <c r="F158" s="92"/>
      <c r="G158" s="70"/>
    </row>
    <row r="159" spans="1:6" s="50" customFormat="1" ht="15">
      <c r="A159" s="830">
        <v>155</v>
      </c>
      <c r="B159" s="585" t="s">
        <v>2099</v>
      </c>
      <c r="C159" s="586">
        <v>43402</v>
      </c>
      <c r="D159" s="587">
        <v>2337</v>
      </c>
      <c r="E159" s="409"/>
      <c r="F159" s="92"/>
    </row>
    <row r="160" spans="1:7" s="50" customFormat="1" ht="15">
      <c r="A160" s="367">
        <v>156</v>
      </c>
      <c r="B160" s="585" t="s">
        <v>2100</v>
      </c>
      <c r="C160" s="586">
        <v>43510</v>
      </c>
      <c r="D160" s="587">
        <v>4059</v>
      </c>
      <c r="E160" s="409"/>
      <c r="F160" s="92"/>
      <c r="G160" s="70"/>
    </row>
    <row r="161" spans="1:7" s="50" customFormat="1" ht="15">
      <c r="A161" s="830">
        <v>157</v>
      </c>
      <c r="B161" s="585" t="s">
        <v>2101</v>
      </c>
      <c r="C161" s="586">
        <v>43535</v>
      </c>
      <c r="D161" s="587">
        <v>1600.04</v>
      </c>
      <c r="E161" s="409"/>
      <c r="F161" s="92"/>
      <c r="G161" s="70"/>
    </row>
    <row r="162" spans="1:7" s="50" customFormat="1" ht="15">
      <c r="A162" s="367">
        <v>158</v>
      </c>
      <c r="B162" s="585" t="s">
        <v>2102</v>
      </c>
      <c r="C162" s="586">
        <v>43551</v>
      </c>
      <c r="D162" s="587">
        <v>1720</v>
      </c>
      <c r="E162" s="409"/>
      <c r="F162" s="92"/>
      <c r="G162" s="70"/>
    </row>
    <row r="163" spans="1:7" s="50" customFormat="1" ht="15">
      <c r="A163" s="830">
        <v>159</v>
      </c>
      <c r="B163" s="585" t="s">
        <v>2102</v>
      </c>
      <c r="C163" s="586">
        <v>43551</v>
      </c>
      <c r="D163" s="587">
        <v>1720</v>
      </c>
      <c r="E163" s="409"/>
      <c r="F163" s="92"/>
      <c r="G163" s="70"/>
    </row>
    <row r="164" spans="1:7" s="50" customFormat="1" ht="15">
      <c r="A164" s="367">
        <v>160</v>
      </c>
      <c r="B164" s="585" t="s">
        <v>2102</v>
      </c>
      <c r="C164" s="586">
        <v>43551</v>
      </c>
      <c r="D164" s="587">
        <v>1720</v>
      </c>
      <c r="E164" s="409"/>
      <c r="F164" s="92"/>
      <c r="G164" s="70"/>
    </row>
    <row r="165" spans="1:7" s="50" customFormat="1" ht="15">
      <c r="A165" s="830">
        <v>161</v>
      </c>
      <c r="B165" s="585" t="s">
        <v>2102</v>
      </c>
      <c r="C165" s="586">
        <v>43551</v>
      </c>
      <c r="D165" s="587">
        <v>1720</v>
      </c>
      <c r="E165" s="409"/>
      <c r="F165" s="92"/>
      <c r="G165" s="70"/>
    </row>
    <row r="166" spans="1:7" s="50" customFormat="1" ht="15">
      <c r="A166" s="367">
        <v>162</v>
      </c>
      <c r="B166" s="585" t="s">
        <v>2103</v>
      </c>
      <c r="C166" s="586">
        <v>43551</v>
      </c>
      <c r="D166" s="587">
        <v>2990</v>
      </c>
      <c r="E166" s="409"/>
      <c r="F166" s="92"/>
      <c r="G166" s="70"/>
    </row>
    <row r="167" spans="1:7" s="50" customFormat="1" ht="15">
      <c r="A167" s="830">
        <v>163</v>
      </c>
      <c r="B167" s="585" t="s">
        <v>2102</v>
      </c>
      <c r="C167" s="586">
        <v>43551</v>
      </c>
      <c r="D167" s="587">
        <v>1720</v>
      </c>
      <c r="E167" s="409"/>
      <c r="F167" s="92"/>
      <c r="G167" s="70"/>
    </row>
    <row r="168" spans="1:7" s="50" customFormat="1" ht="15">
      <c r="A168" s="367">
        <v>164</v>
      </c>
      <c r="B168" s="585" t="s">
        <v>2104</v>
      </c>
      <c r="C168" s="586">
        <v>43566</v>
      </c>
      <c r="D168" s="587">
        <v>6375</v>
      </c>
      <c r="E168" s="409"/>
      <c r="F168" s="92"/>
      <c r="G168" s="70"/>
    </row>
    <row r="169" spans="1:7" s="50" customFormat="1" ht="15">
      <c r="A169" s="830">
        <v>165</v>
      </c>
      <c r="B169" s="585" t="s">
        <v>2105</v>
      </c>
      <c r="C169" s="586">
        <v>43566</v>
      </c>
      <c r="D169" s="587">
        <v>1599.49</v>
      </c>
      <c r="E169" s="409"/>
      <c r="F169" s="92"/>
      <c r="G169" s="70"/>
    </row>
    <row r="170" spans="1:7" s="50" customFormat="1" ht="15">
      <c r="A170" s="367">
        <v>166</v>
      </c>
      <c r="B170" s="585" t="s">
        <v>2106</v>
      </c>
      <c r="C170" s="586">
        <v>43612</v>
      </c>
      <c r="D170" s="587">
        <v>17692.26</v>
      </c>
      <c r="E170" s="409"/>
      <c r="F170" s="92"/>
      <c r="G170" s="70"/>
    </row>
    <row r="171" spans="1:7" s="50" customFormat="1" ht="15">
      <c r="A171" s="830">
        <v>167</v>
      </c>
      <c r="B171" s="585" t="s">
        <v>2107</v>
      </c>
      <c r="C171" s="586">
        <v>43612</v>
      </c>
      <c r="D171" s="587">
        <v>14788.97</v>
      </c>
      <c r="E171" s="409"/>
      <c r="F171" s="92"/>
      <c r="G171" s="70"/>
    </row>
    <row r="172" spans="1:7" s="50" customFormat="1" ht="15">
      <c r="A172" s="367">
        <v>168</v>
      </c>
      <c r="B172" s="585" t="s">
        <v>2108</v>
      </c>
      <c r="C172" s="586">
        <v>43612</v>
      </c>
      <c r="D172" s="587">
        <v>384.87</v>
      </c>
      <c r="E172" s="409"/>
      <c r="F172" s="92"/>
      <c r="G172" s="70"/>
    </row>
    <row r="173" spans="1:7" s="50" customFormat="1" ht="15">
      <c r="A173" s="830">
        <v>169</v>
      </c>
      <c r="B173" s="585" t="s">
        <v>2108</v>
      </c>
      <c r="C173" s="586">
        <v>43612</v>
      </c>
      <c r="D173" s="587">
        <v>384.86</v>
      </c>
      <c r="E173" s="409"/>
      <c r="F173" s="92"/>
      <c r="G173" s="70"/>
    </row>
    <row r="174" spans="1:7" s="50" customFormat="1" ht="15">
      <c r="A174" s="367">
        <v>170</v>
      </c>
      <c r="B174" s="585" t="s">
        <v>2109</v>
      </c>
      <c r="C174" s="586">
        <v>43612</v>
      </c>
      <c r="D174" s="587">
        <v>3255.26</v>
      </c>
      <c r="E174" s="409"/>
      <c r="F174" s="92"/>
      <c r="G174" s="70"/>
    </row>
    <row r="175" spans="1:7" s="50" customFormat="1" ht="15">
      <c r="A175" s="830">
        <v>171</v>
      </c>
      <c r="B175" s="585" t="s">
        <v>2109</v>
      </c>
      <c r="C175" s="586">
        <v>43612</v>
      </c>
      <c r="D175" s="587">
        <v>3255.26</v>
      </c>
      <c r="E175" s="409"/>
      <c r="F175" s="92"/>
      <c r="G175" s="70"/>
    </row>
    <row r="176" spans="1:7" s="50" customFormat="1" ht="15">
      <c r="A176" s="367">
        <v>172</v>
      </c>
      <c r="B176" s="585" t="s">
        <v>2109</v>
      </c>
      <c r="C176" s="586">
        <v>43612</v>
      </c>
      <c r="D176" s="587">
        <v>3255.26</v>
      </c>
      <c r="E176" s="409"/>
      <c r="F176" s="92"/>
      <c r="G176" s="70"/>
    </row>
    <row r="177" spans="1:7" s="50" customFormat="1" ht="15">
      <c r="A177" s="367">
        <v>173</v>
      </c>
      <c r="B177" s="834" t="s">
        <v>2109</v>
      </c>
      <c r="C177" s="835">
        <v>43612</v>
      </c>
      <c r="D177" s="836">
        <v>3255.25</v>
      </c>
      <c r="E177" s="409"/>
      <c r="F177" s="92"/>
      <c r="G177" s="70"/>
    </row>
    <row r="178" spans="1:7" s="50" customFormat="1" ht="15">
      <c r="A178" s="367">
        <v>174</v>
      </c>
      <c r="B178" s="837" t="s">
        <v>2110</v>
      </c>
      <c r="C178" s="838">
        <v>43641</v>
      </c>
      <c r="D178" s="839">
        <v>971.7</v>
      </c>
      <c r="E178" s="409"/>
      <c r="F178" s="92"/>
      <c r="G178" s="70"/>
    </row>
    <row r="179" spans="1:7" s="50" customFormat="1" ht="15">
      <c r="A179" s="367">
        <v>175</v>
      </c>
      <c r="B179" s="837" t="s">
        <v>2111</v>
      </c>
      <c r="C179" s="838">
        <v>43648</v>
      </c>
      <c r="D179" s="839">
        <v>22368.46</v>
      </c>
      <c r="E179" s="409"/>
      <c r="F179" s="92"/>
      <c r="G179" s="70"/>
    </row>
    <row r="180" spans="1:7" s="50" customFormat="1" ht="15">
      <c r="A180" s="367">
        <v>176</v>
      </c>
      <c r="B180" s="837" t="s">
        <v>2112</v>
      </c>
      <c r="C180" s="838">
        <v>43648</v>
      </c>
      <c r="D180" s="839">
        <v>11515.26</v>
      </c>
      <c r="E180" s="409"/>
      <c r="F180" s="92"/>
      <c r="G180" s="70"/>
    </row>
    <row r="181" spans="1:7" s="50" customFormat="1" ht="15">
      <c r="A181" s="367">
        <v>177</v>
      </c>
      <c r="B181" s="837" t="s">
        <v>2113</v>
      </c>
      <c r="C181" s="838">
        <v>43648</v>
      </c>
      <c r="D181" s="839">
        <v>2377.59</v>
      </c>
      <c r="E181" s="409"/>
      <c r="F181" s="92"/>
      <c r="G181" s="70"/>
    </row>
    <row r="182" spans="1:7" s="50" customFormat="1" ht="15">
      <c r="A182" s="367">
        <v>178</v>
      </c>
      <c r="B182" s="840" t="s">
        <v>2114</v>
      </c>
      <c r="C182" s="841">
        <v>43648</v>
      </c>
      <c r="D182" s="842">
        <v>4907.7</v>
      </c>
      <c r="E182" s="409"/>
      <c r="F182" s="92"/>
      <c r="G182" s="70"/>
    </row>
    <row r="183" spans="1:7" s="50" customFormat="1" ht="15">
      <c r="A183" s="1454" t="s">
        <v>2532</v>
      </c>
      <c r="B183" s="1455"/>
      <c r="C183" s="1455"/>
      <c r="D183" s="827"/>
      <c r="E183" s="409"/>
      <c r="F183" s="92"/>
      <c r="G183" s="70"/>
    </row>
    <row r="184" spans="1:7" s="50" customFormat="1" ht="15">
      <c r="A184" s="843">
        <v>1</v>
      </c>
      <c r="B184" s="844" t="s">
        <v>2115</v>
      </c>
      <c r="C184" s="844">
        <v>2020</v>
      </c>
      <c r="D184" s="845">
        <v>1820.4</v>
      </c>
      <c r="E184" s="409"/>
      <c r="F184" s="92"/>
      <c r="G184" s="70"/>
    </row>
    <row r="185" spans="1:7" s="50" customFormat="1" ht="15">
      <c r="A185" s="843">
        <v>2</v>
      </c>
      <c r="B185" s="844" t="s">
        <v>2116</v>
      </c>
      <c r="C185" s="844">
        <v>2020</v>
      </c>
      <c r="D185" s="845">
        <v>1014.75</v>
      </c>
      <c r="E185" s="409"/>
      <c r="F185" s="92"/>
      <c r="G185" s="70"/>
    </row>
    <row r="186" spans="1:7" s="50" customFormat="1" ht="15">
      <c r="A186" s="843">
        <v>4</v>
      </c>
      <c r="B186" s="844" t="s">
        <v>2117</v>
      </c>
      <c r="C186" s="844">
        <v>2020</v>
      </c>
      <c r="D186" s="845">
        <v>81429.37</v>
      </c>
      <c r="E186" s="409"/>
      <c r="F186" s="92"/>
      <c r="G186" s="70"/>
    </row>
    <row r="187" spans="1:7" s="50" customFormat="1" ht="15">
      <c r="A187" s="843">
        <v>5</v>
      </c>
      <c r="B187" s="844" t="s">
        <v>2117</v>
      </c>
      <c r="C187" s="844">
        <v>2020</v>
      </c>
      <c r="D187" s="845">
        <v>77413.99</v>
      </c>
      <c r="E187" s="409"/>
      <c r="F187" s="92"/>
      <c r="G187" s="70"/>
    </row>
    <row r="188" spans="1:7" s="50" customFormat="1" ht="15">
      <c r="A188" s="843">
        <v>6</v>
      </c>
      <c r="B188" s="844" t="s">
        <v>2118</v>
      </c>
      <c r="C188" s="844">
        <v>2020</v>
      </c>
      <c r="D188" s="845">
        <v>42239.75</v>
      </c>
      <c r="E188" s="409"/>
      <c r="F188" s="92"/>
      <c r="G188" s="70"/>
    </row>
    <row r="189" spans="1:7" s="50" customFormat="1" ht="15">
      <c r="A189" s="843">
        <v>7</v>
      </c>
      <c r="B189" s="844" t="s">
        <v>2119</v>
      </c>
      <c r="C189" s="844">
        <v>2020</v>
      </c>
      <c r="D189" s="845">
        <v>57388.85</v>
      </c>
      <c r="E189" s="409"/>
      <c r="F189" s="92"/>
      <c r="G189" s="70"/>
    </row>
    <row r="190" spans="1:7" s="50" customFormat="1" ht="15">
      <c r="A190" s="843">
        <v>8</v>
      </c>
      <c r="B190" s="844" t="s">
        <v>2120</v>
      </c>
      <c r="C190" s="844">
        <v>2020</v>
      </c>
      <c r="D190" s="845">
        <v>61677.51</v>
      </c>
      <c r="E190" s="409"/>
      <c r="F190" s="92"/>
      <c r="G190" s="70"/>
    </row>
    <row r="191" spans="1:7" s="50" customFormat="1" ht="15">
      <c r="A191" s="843">
        <v>9</v>
      </c>
      <c r="B191" s="844" t="s">
        <v>2121</v>
      </c>
      <c r="C191" s="844">
        <v>2020</v>
      </c>
      <c r="D191" s="845">
        <v>50567.76</v>
      </c>
      <c r="E191" s="409"/>
      <c r="F191" s="92"/>
      <c r="G191" s="70"/>
    </row>
    <row r="192" spans="1:7" s="50" customFormat="1" ht="15">
      <c r="A192" s="843">
        <v>10</v>
      </c>
      <c r="B192" s="844" t="s">
        <v>2122</v>
      </c>
      <c r="C192" s="844">
        <v>2020</v>
      </c>
      <c r="D192" s="845">
        <v>13000</v>
      </c>
      <c r="E192" s="409"/>
      <c r="F192" s="92"/>
      <c r="G192" s="70"/>
    </row>
    <row r="193" spans="1:7" s="50" customFormat="1" ht="15.75" thickBot="1">
      <c r="A193" s="846">
        <v>11</v>
      </c>
      <c r="B193" s="848" t="s">
        <v>2123</v>
      </c>
      <c r="C193" s="848">
        <v>2020</v>
      </c>
      <c r="D193" s="849">
        <v>8000</v>
      </c>
      <c r="E193" s="409"/>
      <c r="F193" s="92"/>
      <c r="G193" s="70"/>
    </row>
    <row r="194" spans="1:7" s="50" customFormat="1" ht="15.75" thickBot="1">
      <c r="A194" s="1452" t="s">
        <v>472</v>
      </c>
      <c r="B194" s="1453"/>
      <c r="C194" s="1453"/>
      <c r="D194" s="524">
        <f>SUM(D5:D193)</f>
        <v>961244.1799999999</v>
      </c>
      <c r="E194" s="410">
        <f>SUM(D194)</f>
        <v>961244.1799999999</v>
      </c>
      <c r="F194" s="92"/>
      <c r="G194" s="70"/>
    </row>
    <row r="195" spans="1:7" s="50" customFormat="1" ht="21.75" customHeight="1">
      <c r="A195" s="1423" t="s">
        <v>1575</v>
      </c>
      <c r="B195" s="1423"/>
      <c r="C195" s="249"/>
      <c r="D195" s="368"/>
      <c r="E195" s="412"/>
      <c r="F195" s="92"/>
      <c r="G195" s="70"/>
    </row>
    <row r="196" spans="1:7" s="50" customFormat="1" ht="45">
      <c r="A196" s="381" t="s">
        <v>326</v>
      </c>
      <c r="B196" s="381" t="s">
        <v>199</v>
      </c>
      <c r="C196" s="381" t="s">
        <v>200</v>
      </c>
      <c r="D196" s="381" t="s">
        <v>201</v>
      </c>
      <c r="E196" s="412"/>
      <c r="F196" s="92"/>
      <c r="G196" s="70"/>
    </row>
    <row r="197" spans="1:7" s="50" customFormat="1" ht="15" customHeight="1">
      <c r="A197" s="828">
        <v>1</v>
      </c>
      <c r="B197" s="829" t="s">
        <v>1574</v>
      </c>
      <c r="C197" s="850">
        <v>42198</v>
      </c>
      <c r="D197" s="853">
        <v>1178</v>
      </c>
      <c r="E197" s="412"/>
      <c r="F197" s="92"/>
      <c r="G197" s="70"/>
    </row>
    <row r="198" spans="1:7" s="50" customFormat="1" ht="15" customHeight="1">
      <c r="A198" s="378">
        <v>2</v>
      </c>
      <c r="B198" s="380" t="s">
        <v>1574</v>
      </c>
      <c r="C198" s="850">
        <v>42198</v>
      </c>
      <c r="D198" s="854">
        <v>1178</v>
      </c>
      <c r="E198" s="412"/>
      <c r="F198" s="92"/>
      <c r="G198" s="70"/>
    </row>
    <row r="199" spans="1:7" s="50" customFormat="1" ht="15" customHeight="1">
      <c r="A199" s="378">
        <v>3</v>
      </c>
      <c r="B199" s="380" t="s">
        <v>1574</v>
      </c>
      <c r="C199" s="850">
        <v>42198</v>
      </c>
      <c r="D199" s="854">
        <v>1178</v>
      </c>
      <c r="E199" s="412"/>
      <c r="F199" s="92"/>
      <c r="G199" s="70"/>
    </row>
    <row r="200" spans="1:7" s="50" customFormat="1" ht="15" customHeight="1">
      <c r="A200" s="378">
        <v>4</v>
      </c>
      <c r="B200" s="380" t="s">
        <v>2126</v>
      </c>
      <c r="C200" s="850">
        <v>43298</v>
      </c>
      <c r="D200" s="854">
        <v>669.98</v>
      </c>
      <c r="E200" s="412"/>
      <c r="F200" s="92"/>
      <c r="G200" s="70"/>
    </row>
    <row r="201" spans="1:7" s="50" customFormat="1" ht="15" customHeight="1">
      <c r="A201" s="367">
        <v>5</v>
      </c>
      <c r="B201" s="380" t="s">
        <v>2126</v>
      </c>
      <c r="C201" s="850">
        <v>43298</v>
      </c>
      <c r="D201" s="854">
        <v>669.98</v>
      </c>
      <c r="E201" s="412"/>
      <c r="F201" s="92"/>
      <c r="G201" s="70"/>
    </row>
    <row r="202" spans="1:7" s="50" customFormat="1" ht="15" customHeight="1">
      <c r="A202" s="378">
        <v>6</v>
      </c>
      <c r="B202" s="380" t="s">
        <v>2126</v>
      </c>
      <c r="C202" s="850">
        <v>43298</v>
      </c>
      <c r="D202" s="854">
        <v>669.98</v>
      </c>
      <c r="E202" s="412"/>
      <c r="F202" s="92"/>
      <c r="G202" s="70"/>
    </row>
    <row r="203" spans="1:7" s="50" customFormat="1" ht="14.25" customHeight="1">
      <c r="A203" s="367">
        <v>7</v>
      </c>
      <c r="B203" s="581" t="s">
        <v>2127</v>
      </c>
      <c r="C203" s="850">
        <v>43298</v>
      </c>
      <c r="D203" s="854">
        <v>313.66</v>
      </c>
      <c r="E203" s="412"/>
      <c r="F203" s="92"/>
      <c r="G203" s="70"/>
    </row>
    <row r="204" spans="1:7" s="50" customFormat="1" ht="15">
      <c r="A204" s="367">
        <v>8</v>
      </c>
      <c r="B204" s="582" t="s">
        <v>1902</v>
      </c>
      <c r="C204" s="851">
        <v>43533</v>
      </c>
      <c r="D204" s="855">
        <v>3410.7</v>
      </c>
      <c r="E204" s="412"/>
      <c r="F204" s="92"/>
      <c r="G204" s="70"/>
    </row>
    <row r="205" spans="1:7" s="50" customFormat="1" ht="15">
      <c r="A205" s="378">
        <v>9</v>
      </c>
      <c r="B205" s="582" t="s">
        <v>1906</v>
      </c>
      <c r="C205" s="851">
        <v>43551</v>
      </c>
      <c r="D205" s="855">
        <v>1504.29</v>
      </c>
      <c r="E205" s="412"/>
      <c r="F205" s="92"/>
      <c r="G205" s="70"/>
    </row>
    <row r="206" spans="1:7" s="50" customFormat="1" ht="15">
      <c r="A206" s="367">
        <v>10</v>
      </c>
      <c r="B206" s="582" t="s">
        <v>1907</v>
      </c>
      <c r="C206" s="851">
        <v>43551</v>
      </c>
      <c r="D206" s="855">
        <v>524.6</v>
      </c>
      <c r="E206" s="412"/>
      <c r="F206" s="92"/>
      <c r="G206" s="70"/>
    </row>
    <row r="207" spans="1:7" s="50" customFormat="1" ht="15">
      <c r="A207" s="378">
        <v>11</v>
      </c>
      <c r="B207" s="582" t="s">
        <v>1907</v>
      </c>
      <c r="C207" s="851">
        <v>43551</v>
      </c>
      <c r="D207" s="855">
        <v>524.6</v>
      </c>
      <c r="E207" s="412"/>
      <c r="F207" s="92"/>
      <c r="G207" s="70"/>
    </row>
    <row r="208" spans="1:7" s="50" customFormat="1" ht="15">
      <c r="A208" s="367">
        <v>12</v>
      </c>
      <c r="B208" s="582" t="s">
        <v>1907</v>
      </c>
      <c r="C208" s="851">
        <v>43551</v>
      </c>
      <c r="D208" s="855">
        <v>254.59</v>
      </c>
      <c r="E208" s="412"/>
      <c r="F208" s="92"/>
      <c r="G208" s="70"/>
    </row>
    <row r="209" spans="1:7" s="50" customFormat="1" ht="15.75" thickBot="1">
      <c r="A209" s="378">
        <v>13</v>
      </c>
      <c r="B209" s="583" t="s">
        <v>1907</v>
      </c>
      <c r="C209" s="852">
        <v>43551</v>
      </c>
      <c r="D209" s="855">
        <v>524.59</v>
      </c>
      <c r="E209" s="412"/>
      <c r="F209" s="92"/>
      <c r="G209" s="70"/>
    </row>
    <row r="210" spans="1:7" s="50" customFormat="1" ht="15.75" customHeight="1" thickBot="1">
      <c r="A210" s="1442" t="s">
        <v>472</v>
      </c>
      <c r="B210" s="1443"/>
      <c r="C210" s="1444"/>
      <c r="D210" s="584">
        <f>SUM(D197:D209)</f>
        <v>12600.970000000001</v>
      </c>
      <c r="E210" s="414">
        <f>SUM(D210)</f>
        <v>12600.970000000001</v>
      </c>
      <c r="F210" s="377"/>
      <c r="G210" s="70">
        <f>SUM(E5:E210)</f>
        <v>973845.1499999999</v>
      </c>
    </row>
    <row r="211" spans="1:5" ht="24.75" customHeight="1">
      <c r="A211" s="1431" t="s">
        <v>307</v>
      </c>
      <c r="B211" s="1431"/>
      <c r="C211" s="371"/>
      <c r="D211" s="372"/>
      <c r="E211" s="415"/>
    </row>
    <row r="212" spans="1:5" ht="45">
      <c r="A212" s="365" t="s">
        <v>326</v>
      </c>
      <c r="B212" s="365" t="s">
        <v>199</v>
      </c>
      <c r="C212" s="365" t="s">
        <v>200</v>
      </c>
      <c r="D212" s="365" t="s">
        <v>201</v>
      </c>
      <c r="E212" s="415"/>
    </row>
    <row r="213" spans="1:5" ht="12.75">
      <c r="A213" s="831">
        <v>1</v>
      </c>
      <c r="B213" s="611" t="s">
        <v>144</v>
      </c>
      <c r="C213" s="856">
        <v>2014</v>
      </c>
      <c r="D213" s="653">
        <v>2384.85</v>
      </c>
      <c r="E213" s="415"/>
    </row>
    <row r="214" spans="1:5" ht="12.75">
      <c r="A214" s="126">
        <v>2</v>
      </c>
      <c r="B214" s="611" t="s">
        <v>145</v>
      </c>
      <c r="C214" s="856">
        <v>2014</v>
      </c>
      <c r="D214" s="653">
        <v>1155.5</v>
      </c>
      <c r="E214" s="415"/>
    </row>
    <row r="215" spans="1:5" ht="12.75">
      <c r="A215" s="126">
        <v>3</v>
      </c>
      <c r="B215" s="611" t="s">
        <v>145</v>
      </c>
      <c r="C215" s="856">
        <v>2014</v>
      </c>
      <c r="D215" s="653">
        <v>800</v>
      </c>
      <c r="E215" s="415"/>
    </row>
    <row r="216" spans="1:5" ht="12.75">
      <c r="A216" s="126">
        <v>4</v>
      </c>
      <c r="B216" s="611" t="s">
        <v>145</v>
      </c>
      <c r="C216" s="856">
        <v>2014</v>
      </c>
      <c r="D216" s="653">
        <v>989.42</v>
      </c>
      <c r="E216" s="415"/>
    </row>
    <row r="217" spans="1:5" ht="12.75">
      <c r="A217" s="126">
        <v>5</v>
      </c>
      <c r="B217" s="611" t="s">
        <v>145</v>
      </c>
      <c r="C217" s="856">
        <v>2014</v>
      </c>
      <c r="D217" s="653">
        <v>1120</v>
      </c>
      <c r="E217" s="415"/>
    </row>
    <row r="218" spans="1:5" ht="12.75">
      <c r="A218" s="126">
        <v>6</v>
      </c>
      <c r="B218" s="611" t="s">
        <v>145</v>
      </c>
      <c r="C218" s="856">
        <v>2014</v>
      </c>
      <c r="D218" s="653">
        <v>830</v>
      </c>
      <c r="E218" s="415"/>
    </row>
    <row r="219" spans="1:5" ht="12.75">
      <c r="A219" s="126">
        <v>7</v>
      </c>
      <c r="B219" s="611" t="s">
        <v>145</v>
      </c>
      <c r="C219" s="857">
        <v>2014</v>
      </c>
      <c r="D219" s="654">
        <v>1155.5</v>
      </c>
      <c r="E219" s="415"/>
    </row>
    <row r="220" spans="1:5" ht="12.75">
      <c r="A220" s="126">
        <v>8</v>
      </c>
      <c r="B220" s="651" t="s">
        <v>145</v>
      </c>
      <c r="C220" s="858">
        <v>2014</v>
      </c>
      <c r="D220" s="654">
        <v>1766.28</v>
      </c>
      <c r="E220" s="415"/>
    </row>
    <row r="221" spans="1:5" ht="12.75">
      <c r="A221" s="126">
        <v>9</v>
      </c>
      <c r="B221" s="651" t="s">
        <v>145</v>
      </c>
      <c r="C221" s="858">
        <v>2014</v>
      </c>
      <c r="D221" s="654">
        <v>430</v>
      </c>
      <c r="E221" s="415"/>
    </row>
    <row r="222" spans="1:5" ht="12.75">
      <c r="A222" s="126">
        <v>10</v>
      </c>
      <c r="B222" s="651" t="s">
        <v>145</v>
      </c>
      <c r="C222" s="858">
        <v>2014</v>
      </c>
      <c r="D222" s="654">
        <v>590</v>
      </c>
      <c r="E222" s="415"/>
    </row>
    <row r="223" spans="1:5" ht="12.75">
      <c r="A223" s="126">
        <v>11</v>
      </c>
      <c r="B223" s="651" t="s">
        <v>145</v>
      </c>
      <c r="C223" s="858">
        <v>2014</v>
      </c>
      <c r="D223" s="654">
        <v>780</v>
      </c>
      <c r="E223" s="415"/>
    </row>
    <row r="224" spans="1:5" ht="12.75">
      <c r="A224" s="126">
        <v>12</v>
      </c>
      <c r="B224" s="651" t="s">
        <v>145</v>
      </c>
      <c r="C224" s="858">
        <v>2014</v>
      </c>
      <c r="D224" s="654">
        <v>1565</v>
      </c>
      <c r="E224" s="413"/>
    </row>
    <row r="225" spans="1:5" ht="12.75">
      <c r="A225" s="126">
        <v>13</v>
      </c>
      <c r="B225" s="652" t="s">
        <v>145</v>
      </c>
      <c r="C225" s="858">
        <v>2014</v>
      </c>
      <c r="D225" s="654">
        <v>788.5</v>
      </c>
      <c r="E225" s="413"/>
    </row>
    <row r="226" spans="1:5" ht="12.75">
      <c r="A226" s="126">
        <v>14</v>
      </c>
      <c r="B226" s="652" t="s">
        <v>145</v>
      </c>
      <c r="C226" s="858">
        <v>2014</v>
      </c>
      <c r="D226" s="654">
        <v>1850.01</v>
      </c>
      <c r="E226" s="413"/>
    </row>
    <row r="227" spans="1:5" ht="12.75">
      <c r="A227" s="126">
        <v>15</v>
      </c>
      <c r="B227" s="652" t="s">
        <v>145</v>
      </c>
      <c r="C227" s="858">
        <v>2014</v>
      </c>
      <c r="D227" s="654">
        <v>780</v>
      </c>
      <c r="E227" s="413"/>
    </row>
    <row r="228" spans="1:6" ht="12.75">
      <c r="A228" s="126">
        <v>16</v>
      </c>
      <c r="B228" s="652" t="s">
        <v>145</v>
      </c>
      <c r="C228" s="858">
        <v>2014</v>
      </c>
      <c r="D228" s="654">
        <v>690.01</v>
      </c>
      <c r="E228" s="413"/>
      <c r="F228" s="90"/>
    </row>
    <row r="229" spans="1:6" ht="12.75">
      <c r="A229" s="126">
        <v>17</v>
      </c>
      <c r="B229" s="652" t="s">
        <v>145</v>
      </c>
      <c r="C229" s="858">
        <v>2014</v>
      </c>
      <c r="D229" s="654">
        <v>1033.37</v>
      </c>
      <c r="E229" s="413"/>
      <c r="F229" s="90"/>
    </row>
    <row r="230" spans="1:6" ht="12.75">
      <c r="A230" s="126">
        <v>18</v>
      </c>
      <c r="B230" s="652" t="s">
        <v>145</v>
      </c>
      <c r="C230" s="858">
        <v>2014</v>
      </c>
      <c r="D230" s="654">
        <v>1516.45</v>
      </c>
      <c r="E230" s="413"/>
      <c r="F230" s="93"/>
    </row>
    <row r="231" spans="1:6" ht="12.75">
      <c r="A231" s="126">
        <v>19</v>
      </c>
      <c r="B231" s="652" t="s">
        <v>146</v>
      </c>
      <c r="C231" s="858">
        <v>2014</v>
      </c>
      <c r="D231" s="654">
        <v>4048</v>
      </c>
      <c r="E231" s="413"/>
      <c r="F231" s="93"/>
    </row>
    <row r="232" spans="1:6" ht="12.75">
      <c r="A232" s="126">
        <v>20</v>
      </c>
      <c r="B232" s="652" t="s">
        <v>147</v>
      </c>
      <c r="C232" s="858">
        <v>2014</v>
      </c>
      <c r="D232" s="654">
        <v>25584</v>
      </c>
      <c r="E232" s="413"/>
      <c r="F232" s="93"/>
    </row>
    <row r="233" spans="1:6" ht="12.75">
      <c r="A233" s="126">
        <v>21</v>
      </c>
      <c r="B233" s="652" t="s">
        <v>222</v>
      </c>
      <c r="C233" s="858">
        <v>2014</v>
      </c>
      <c r="D233" s="654">
        <v>979.4</v>
      </c>
      <c r="E233" s="413"/>
      <c r="F233" s="97"/>
    </row>
    <row r="234" spans="1:6" ht="12.75">
      <c r="A234" s="126">
        <v>22</v>
      </c>
      <c r="B234" s="652" t="s">
        <v>222</v>
      </c>
      <c r="C234" s="858">
        <v>2014</v>
      </c>
      <c r="D234" s="654">
        <v>1488.4</v>
      </c>
      <c r="E234" s="413"/>
      <c r="F234" s="97"/>
    </row>
    <row r="235" spans="1:6" ht="12.75">
      <c r="A235" s="126">
        <v>23</v>
      </c>
      <c r="B235" s="652" t="s">
        <v>222</v>
      </c>
      <c r="C235" s="858">
        <v>2014</v>
      </c>
      <c r="D235" s="654">
        <v>898.05</v>
      </c>
      <c r="E235" s="413"/>
      <c r="F235" s="97"/>
    </row>
    <row r="236" spans="1:6" ht="12.75">
      <c r="A236" s="126">
        <v>24</v>
      </c>
      <c r="B236" s="652" t="s">
        <v>222</v>
      </c>
      <c r="C236" s="858">
        <v>2014</v>
      </c>
      <c r="D236" s="654">
        <v>817</v>
      </c>
      <c r="E236" s="413"/>
      <c r="F236" s="387"/>
    </row>
    <row r="237" spans="1:6" ht="12.75">
      <c r="A237" s="126">
        <v>25</v>
      </c>
      <c r="B237" s="652" t="s">
        <v>148</v>
      </c>
      <c r="C237" s="858">
        <v>2014</v>
      </c>
      <c r="D237" s="654">
        <v>5028.78</v>
      </c>
      <c r="E237" s="413"/>
      <c r="F237" s="387"/>
    </row>
    <row r="238" spans="1:6" ht="12.75">
      <c r="A238" s="126">
        <v>26</v>
      </c>
      <c r="B238" s="652" t="s">
        <v>149</v>
      </c>
      <c r="C238" s="858">
        <v>2014</v>
      </c>
      <c r="D238" s="654">
        <v>4305</v>
      </c>
      <c r="E238" s="521"/>
      <c r="F238" s="387"/>
    </row>
    <row r="239" spans="1:6" ht="12.75">
      <c r="A239" s="126">
        <v>27</v>
      </c>
      <c r="B239" s="652" t="s">
        <v>150</v>
      </c>
      <c r="C239" s="858">
        <v>2014</v>
      </c>
      <c r="D239" s="654">
        <v>4244</v>
      </c>
      <c r="E239" s="521"/>
      <c r="F239" s="387"/>
    </row>
    <row r="240" spans="1:6" ht="12.75">
      <c r="A240" s="126">
        <v>28</v>
      </c>
      <c r="B240" s="652" t="s">
        <v>151</v>
      </c>
      <c r="C240" s="859">
        <v>2014</v>
      </c>
      <c r="D240" s="860">
        <v>3793</v>
      </c>
      <c r="E240" s="521"/>
      <c r="F240" s="387"/>
    </row>
    <row r="241" spans="1:6" ht="12.75">
      <c r="A241" s="126">
        <v>29</v>
      </c>
      <c r="B241" s="652" t="s">
        <v>151</v>
      </c>
      <c r="C241" s="859">
        <v>2014</v>
      </c>
      <c r="D241" s="860">
        <v>4409.08</v>
      </c>
      <c r="E241" s="521"/>
      <c r="F241" s="387"/>
    </row>
    <row r="242" spans="1:6" ht="12.75">
      <c r="A242" s="126">
        <v>30</v>
      </c>
      <c r="B242" s="652" t="s">
        <v>151</v>
      </c>
      <c r="C242" s="859">
        <v>2014</v>
      </c>
      <c r="D242" s="860">
        <v>3910</v>
      </c>
      <c r="E242" s="522"/>
      <c r="F242" s="387"/>
    </row>
    <row r="243" spans="1:6" ht="12.75">
      <c r="A243" s="126">
        <v>31</v>
      </c>
      <c r="B243" s="652" t="s">
        <v>151</v>
      </c>
      <c r="C243" s="859">
        <v>2014</v>
      </c>
      <c r="D243" s="860">
        <v>3921</v>
      </c>
      <c r="E243" s="522"/>
      <c r="F243" s="387"/>
    </row>
    <row r="244" spans="1:6" ht="12.75">
      <c r="A244" s="126">
        <v>32</v>
      </c>
      <c r="B244" s="652" t="s">
        <v>151</v>
      </c>
      <c r="C244" s="859">
        <v>2014</v>
      </c>
      <c r="D244" s="860">
        <v>3708</v>
      </c>
      <c r="E244" s="521"/>
      <c r="F244" s="97"/>
    </row>
    <row r="245" spans="1:6" ht="12.75">
      <c r="A245" s="126">
        <v>33</v>
      </c>
      <c r="B245" s="652" t="s">
        <v>152</v>
      </c>
      <c r="C245" s="859">
        <v>2014</v>
      </c>
      <c r="D245" s="860">
        <v>3450</v>
      </c>
      <c r="E245" s="523"/>
      <c r="F245" s="95"/>
    </row>
    <row r="246" spans="1:5" ht="12.75">
      <c r="A246" s="126">
        <v>34</v>
      </c>
      <c r="B246" s="652" t="s">
        <v>152</v>
      </c>
      <c r="C246" s="859">
        <v>2014</v>
      </c>
      <c r="D246" s="860">
        <v>3625</v>
      </c>
      <c r="E246" s="521"/>
    </row>
    <row r="247" spans="1:5" ht="12.75">
      <c r="A247" s="126">
        <v>35</v>
      </c>
      <c r="B247" s="652" t="s">
        <v>152</v>
      </c>
      <c r="C247" s="859">
        <v>2014</v>
      </c>
      <c r="D247" s="860">
        <v>3625</v>
      </c>
      <c r="E247" s="521"/>
    </row>
    <row r="248" spans="1:5" ht="12.75">
      <c r="A248" s="126">
        <v>36</v>
      </c>
      <c r="B248" s="399" t="s">
        <v>152</v>
      </c>
      <c r="C248" s="859">
        <v>2014</v>
      </c>
      <c r="D248" s="860">
        <v>3450</v>
      </c>
      <c r="E248" s="521"/>
    </row>
    <row r="249" spans="1:5" ht="12.75">
      <c r="A249" s="126">
        <v>37</v>
      </c>
      <c r="B249" s="399" t="s">
        <v>152</v>
      </c>
      <c r="C249" s="859">
        <v>2014</v>
      </c>
      <c r="D249" s="860">
        <v>4499.36</v>
      </c>
      <c r="E249" s="521"/>
    </row>
    <row r="250" spans="1:5" ht="12.75">
      <c r="A250" s="126">
        <v>38</v>
      </c>
      <c r="B250" s="399" t="s">
        <v>152</v>
      </c>
      <c r="C250" s="859">
        <v>2014</v>
      </c>
      <c r="D250" s="860">
        <v>3450</v>
      </c>
      <c r="E250" s="413"/>
    </row>
    <row r="251" spans="1:5" ht="12.75">
      <c r="A251" s="126">
        <v>39</v>
      </c>
      <c r="B251" s="399" t="s">
        <v>152</v>
      </c>
      <c r="C251" s="859">
        <v>2014</v>
      </c>
      <c r="D251" s="860">
        <v>3625</v>
      </c>
      <c r="E251" s="413"/>
    </row>
    <row r="252" spans="1:5" ht="12.75">
      <c r="A252" s="126">
        <v>40</v>
      </c>
      <c r="B252" s="399" t="s">
        <v>152</v>
      </c>
      <c r="C252" s="859">
        <v>2014</v>
      </c>
      <c r="D252" s="860">
        <v>3514.82</v>
      </c>
      <c r="E252" s="413"/>
    </row>
    <row r="253" spans="1:5" ht="12.75">
      <c r="A253" s="126">
        <v>41</v>
      </c>
      <c r="B253" s="399" t="s">
        <v>152</v>
      </c>
      <c r="C253" s="859">
        <v>2014</v>
      </c>
      <c r="D253" s="860">
        <v>3450</v>
      </c>
      <c r="E253" s="413"/>
    </row>
    <row r="254" spans="1:5" ht="12.75">
      <c r="A254" s="126">
        <v>42</v>
      </c>
      <c r="B254" s="399" t="s">
        <v>152</v>
      </c>
      <c r="C254" s="859">
        <v>2014</v>
      </c>
      <c r="D254" s="860">
        <v>3625</v>
      </c>
      <c r="E254" s="413"/>
    </row>
    <row r="255" spans="1:5" ht="12.75">
      <c r="A255" s="126">
        <v>43</v>
      </c>
      <c r="B255" s="399" t="s">
        <v>152</v>
      </c>
      <c r="C255" s="859">
        <v>2014</v>
      </c>
      <c r="D255" s="860">
        <v>3506.28</v>
      </c>
      <c r="E255" s="413"/>
    </row>
    <row r="256" spans="1:5" ht="12.75">
      <c r="A256" s="126">
        <v>44</v>
      </c>
      <c r="B256" s="399" t="s">
        <v>152</v>
      </c>
      <c r="C256" s="859">
        <v>2014</v>
      </c>
      <c r="D256" s="860">
        <v>3506.28</v>
      </c>
      <c r="E256" s="413"/>
    </row>
    <row r="257" spans="1:5" ht="12.75">
      <c r="A257" s="126">
        <v>45</v>
      </c>
      <c r="B257" s="399" t="s">
        <v>152</v>
      </c>
      <c r="C257" s="859">
        <v>2014</v>
      </c>
      <c r="D257" s="860">
        <v>3499</v>
      </c>
      <c r="E257" s="413"/>
    </row>
    <row r="258" spans="1:5" ht="12.75">
      <c r="A258" s="389">
        <v>46</v>
      </c>
      <c r="B258" s="861" t="s">
        <v>152</v>
      </c>
      <c r="C258" s="862">
        <v>2014</v>
      </c>
      <c r="D258" s="863">
        <v>3430.39</v>
      </c>
      <c r="E258" s="413"/>
    </row>
    <row r="259" spans="1:5" ht="12.75">
      <c r="A259" s="126">
        <v>47</v>
      </c>
      <c r="B259" s="399" t="s">
        <v>152</v>
      </c>
      <c r="C259" s="859">
        <v>2014</v>
      </c>
      <c r="D259" s="860">
        <v>3625</v>
      </c>
      <c r="E259" s="413"/>
    </row>
    <row r="260" spans="1:5" ht="12.75">
      <c r="A260" s="126">
        <v>48</v>
      </c>
      <c r="B260" s="399" t="s">
        <v>152</v>
      </c>
      <c r="C260" s="859">
        <v>2014</v>
      </c>
      <c r="D260" s="860">
        <v>3530</v>
      </c>
      <c r="E260" s="413"/>
    </row>
    <row r="261" spans="1:5" ht="12.75">
      <c r="A261" s="126">
        <v>49</v>
      </c>
      <c r="B261" s="399" t="s">
        <v>152</v>
      </c>
      <c r="C261" s="859">
        <v>2014</v>
      </c>
      <c r="D261" s="860">
        <v>1100</v>
      </c>
      <c r="E261" s="413"/>
    </row>
    <row r="262" spans="1:5" ht="12.75">
      <c r="A262" s="126">
        <v>50</v>
      </c>
      <c r="B262" s="399" t="s">
        <v>152</v>
      </c>
      <c r="C262" s="859">
        <v>2014</v>
      </c>
      <c r="D262" s="860">
        <v>3464</v>
      </c>
      <c r="E262" s="413"/>
    </row>
    <row r="263" spans="1:5" ht="12.75">
      <c r="A263" s="126">
        <v>51</v>
      </c>
      <c r="B263" s="399" t="s">
        <v>152</v>
      </c>
      <c r="C263" s="859">
        <v>2014</v>
      </c>
      <c r="D263" s="860">
        <v>3464</v>
      </c>
      <c r="E263" s="413"/>
    </row>
    <row r="264" spans="1:5" ht="12.75">
      <c r="A264" s="126">
        <v>52</v>
      </c>
      <c r="B264" s="399" t="s">
        <v>152</v>
      </c>
      <c r="C264" s="859">
        <v>2014</v>
      </c>
      <c r="D264" s="860">
        <v>1949</v>
      </c>
      <c r="E264" s="413"/>
    </row>
    <row r="265" spans="1:5" ht="12.75">
      <c r="A265" s="126">
        <v>53</v>
      </c>
      <c r="B265" s="399" t="s">
        <v>152</v>
      </c>
      <c r="C265" s="859">
        <v>2014</v>
      </c>
      <c r="D265" s="860">
        <v>2560</v>
      </c>
      <c r="E265" s="413"/>
    </row>
    <row r="266" spans="1:5" ht="12.75">
      <c r="A266" s="126">
        <v>54</v>
      </c>
      <c r="B266" s="399" t="s">
        <v>152</v>
      </c>
      <c r="C266" s="859">
        <v>2014</v>
      </c>
      <c r="D266" s="860">
        <v>2100</v>
      </c>
      <c r="E266" s="413"/>
    </row>
    <row r="267" spans="1:5" ht="12.75">
      <c r="A267" s="126">
        <v>55</v>
      </c>
      <c r="B267" s="399" t="s">
        <v>152</v>
      </c>
      <c r="C267" s="859">
        <v>2014</v>
      </c>
      <c r="D267" s="860">
        <v>855.6</v>
      </c>
      <c r="E267" s="413"/>
    </row>
    <row r="268" spans="1:5" ht="12.75">
      <c r="A268" s="126">
        <v>56</v>
      </c>
      <c r="B268" s="399" t="s">
        <v>152</v>
      </c>
      <c r="C268" s="859">
        <v>2014</v>
      </c>
      <c r="D268" s="860">
        <v>1738.8</v>
      </c>
      <c r="E268" s="413"/>
    </row>
    <row r="269" spans="1:5" ht="12.75">
      <c r="A269" s="126">
        <v>57</v>
      </c>
      <c r="B269" s="399" t="s">
        <v>152</v>
      </c>
      <c r="C269" s="859">
        <v>2014</v>
      </c>
      <c r="D269" s="860">
        <v>2299</v>
      </c>
      <c r="E269" s="413"/>
    </row>
    <row r="270" spans="1:5" ht="12.75">
      <c r="A270" s="126">
        <v>58</v>
      </c>
      <c r="B270" s="399" t="s">
        <v>153</v>
      </c>
      <c r="C270" s="859">
        <v>2014</v>
      </c>
      <c r="D270" s="860">
        <v>11834</v>
      </c>
      <c r="E270" s="413"/>
    </row>
    <row r="271" spans="1:5" ht="12.75">
      <c r="A271" s="126">
        <v>59</v>
      </c>
      <c r="B271" s="399" t="s">
        <v>154</v>
      </c>
      <c r="C271" s="859">
        <v>2014</v>
      </c>
      <c r="D271" s="860">
        <v>5535</v>
      </c>
      <c r="E271" s="413"/>
    </row>
    <row r="272" spans="1:5" ht="12.75">
      <c r="A272" s="126">
        <v>60</v>
      </c>
      <c r="B272" s="399" t="s">
        <v>155</v>
      </c>
      <c r="C272" s="859">
        <v>2015</v>
      </c>
      <c r="D272" s="860">
        <v>819</v>
      </c>
      <c r="E272" s="413"/>
    </row>
    <row r="273" spans="1:5" ht="12.75">
      <c r="A273" s="126">
        <v>61</v>
      </c>
      <c r="B273" s="399" t="s">
        <v>222</v>
      </c>
      <c r="C273" s="859">
        <v>2015</v>
      </c>
      <c r="D273" s="860">
        <v>870</v>
      </c>
      <c r="E273" s="413"/>
    </row>
    <row r="274" spans="1:5" ht="12.75">
      <c r="A274" s="126">
        <v>62</v>
      </c>
      <c r="B274" s="399" t="s">
        <v>222</v>
      </c>
      <c r="C274" s="859">
        <v>2015</v>
      </c>
      <c r="D274" s="860">
        <v>206</v>
      </c>
      <c r="E274" s="413"/>
    </row>
    <row r="275" spans="1:5" ht="12.75">
      <c r="A275" s="126">
        <v>63</v>
      </c>
      <c r="B275" s="399" t="s">
        <v>152</v>
      </c>
      <c r="C275" s="859">
        <v>2015</v>
      </c>
      <c r="D275" s="860">
        <v>2706</v>
      </c>
      <c r="E275" s="413"/>
    </row>
    <row r="276" spans="1:5" ht="12.75">
      <c r="A276" s="126">
        <v>64</v>
      </c>
      <c r="B276" s="399" t="s">
        <v>152</v>
      </c>
      <c r="C276" s="859">
        <v>2015</v>
      </c>
      <c r="D276" s="860">
        <v>4235</v>
      </c>
      <c r="E276" s="413"/>
    </row>
    <row r="277" spans="1:5" ht="12.75">
      <c r="A277" s="126">
        <v>65</v>
      </c>
      <c r="B277" s="399" t="s">
        <v>152</v>
      </c>
      <c r="C277" s="859">
        <v>2015</v>
      </c>
      <c r="D277" s="860">
        <v>4244</v>
      </c>
      <c r="E277" s="413"/>
    </row>
    <row r="278" spans="1:5" ht="12.75">
      <c r="A278" s="126">
        <v>66</v>
      </c>
      <c r="B278" s="399" t="s">
        <v>152</v>
      </c>
      <c r="C278" s="859">
        <v>2015</v>
      </c>
      <c r="D278" s="860">
        <v>4235</v>
      </c>
      <c r="E278" s="413"/>
    </row>
    <row r="279" spans="1:5" ht="12.75">
      <c r="A279" s="126">
        <v>67</v>
      </c>
      <c r="B279" s="399" t="s">
        <v>152</v>
      </c>
      <c r="C279" s="859">
        <v>2015</v>
      </c>
      <c r="D279" s="860">
        <v>4235</v>
      </c>
      <c r="E279" s="413"/>
    </row>
    <row r="280" spans="1:5" ht="12.75">
      <c r="A280" s="126">
        <v>68</v>
      </c>
      <c r="B280" s="399" t="s">
        <v>287</v>
      </c>
      <c r="C280" s="859">
        <v>2016</v>
      </c>
      <c r="D280" s="860">
        <v>2863</v>
      </c>
      <c r="E280" s="413"/>
    </row>
    <row r="281" spans="1:5" ht="12.75">
      <c r="A281" s="126">
        <v>69</v>
      </c>
      <c r="B281" s="399" t="s">
        <v>155</v>
      </c>
      <c r="C281" s="859">
        <v>2016</v>
      </c>
      <c r="D281" s="860">
        <v>919</v>
      </c>
      <c r="E281" s="413"/>
    </row>
    <row r="282" spans="1:5" ht="12.75">
      <c r="A282" s="126">
        <v>70</v>
      </c>
      <c r="B282" s="399" t="s">
        <v>155</v>
      </c>
      <c r="C282" s="859">
        <v>2016</v>
      </c>
      <c r="D282" s="860">
        <v>1645</v>
      </c>
      <c r="E282" s="413"/>
    </row>
    <row r="283" spans="1:5" ht="12.75">
      <c r="A283" s="126">
        <v>71</v>
      </c>
      <c r="B283" s="399" t="s">
        <v>155</v>
      </c>
      <c r="C283" s="859">
        <v>2016</v>
      </c>
      <c r="D283" s="860">
        <v>3550</v>
      </c>
      <c r="E283" s="413"/>
    </row>
    <row r="284" spans="1:5" ht="12.75">
      <c r="A284" s="126">
        <v>72</v>
      </c>
      <c r="B284" s="399" t="s">
        <v>222</v>
      </c>
      <c r="C284" s="859">
        <v>2016</v>
      </c>
      <c r="D284" s="860">
        <v>589</v>
      </c>
      <c r="E284" s="413"/>
    </row>
    <row r="285" spans="1:5" ht="12.75">
      <c r="A285" s="126">
        <v>73</v>
      </c>
      <c r="B285" s="399" t="s">
        <v>222</v>
      </c>
      <c r="C285" s="859">
        <v>2016</v>
      </c>
      <c r="D285" s="860">
        <v>589</v>
      </c>
      <c r="E285" s="413"/>
    </row>
    <row r="286" spans="1:5" ht="12.75">
      <c r="A286" s="126">
        <v>74</v>
      </c>
      <c r="B286" s="399" t="s">
        <v>222</v>
      </c>
      <c r="C286" s="859">
        <v>2016</v>
      </c>
      <c r="D286" s="860">
        <v>499</v>
      </c>
      <c r="E286" s="413"/>
    </row>
    <row r="287" spans="1:5" ht="12.75">
      <c r="A287" s="126">
        <v>75</v>
      </c>
      <c r="B287" s="399" t="s">
        <v>222</v>
      </c>
      <c r="C287" s="859">
        <v>2016</v>
      </c>
      <c r="D287" s="860">
        <v>499</v>
      </c>
      <c r="E287" s="413"/>
    </row>
    <row r="288" spans="1:5" ht="12.75">
      <c r="A288" s="126">
        <v>76</v>
      </c>
      <c r="B288" s="399" t="s">
        <v>222</v>
      </c>
      <c r="C288" s="859">
        <v>2016</v>
      </c>
      <c r="D288" s="860">
        <v>999</v>
      </c>
      <c r="E288" s="413"/>
    </row>
    <row r="289" spans="1:5" ht="12.75">
      <c r="A289" s="126">
        <v>77</v>
      </c>
      <c r="B289" s="399" t="s">
        <v>287</v>
      </c>
      <c r="C289" s="859">
        <v>2016</v>
      </c>
      <c r="D289" s="860">
        <v>5550</v>
      </c>
      <c r="E289" s="413"/>
    </row>
    <row r="290" spans="1:5" ht="12.75">
      <c r="A290" s="126">
        <v>78</v>
      </c>
      <c r="B290" s="399" t="s">
        <v>152</v>
      </c>
      <c r="C290" s="859">
        <v>2016</v>
      </c>
      <c r="D290" s="860">
        <v>3495</v>
      </c>
      <c r="E290" s="413"/>
    </row>
    <row r="291" spans="1:5" ht="12.75">
      <c r="A291" s="126">
        <v>79</v>
      </c>
      <c r="B291" s="399" t="s">
        <v>152</v>
      </c>
      <c r="C291" s="859">
        <v>2016</v>
      </c>
      <c r="D291" s="860">
        <v>3495</v>
      </c>
      <c r="E291" s="413"/>
    </row>
    <row r="292" spans="1:5" ht="12.75">
      <c r="A292" s="126">
        <v>80</v>
      </c>
      <c r="B292" s="399" t="s">
        <v>152</v>
      </c>
      <c r="C292" s="859">
        <v>2016</v>
      </c>
      <c r="D292" s="860">
        <v>3495</v>
      </c>
      <c r="E292" s="413"/>
    </row>
    <row r="293" spans="1:5" ht="12.75">
      <c r="A293" s="126">
        <v>81</v>
      </c>
      <c r="B293" s="399" t="s">
        <v>156</v>
      </c>
      <c r="C293" s="859">
        <v>2016</v>
      </c>
      <c r="D293" s="860">
        <v>1069</v>
      </c>
      <c r="E293" s="413"/>
    </row>
    <row r="294" spans="1:5" ht="12.75">
      <c r="A294" s="126">
        <v>82</v>
      </c>
      <c r="B294" s="399" t="s">
        <v>287</v>
      </c>
      <c r="C294" s="859">
        <v>2017</v>
      </c>
      <c r="D294" s="860">
        <v>1510</v>
      </c>
      <c r="E294" s="413"/>
    </row>
    <row r="295" spans="1:5" ht="12.75">
      <c r="A295" s="126">
        <v>83</v>
      </c>
      <c r="B295" s="399" t="s">
        <v>155</v>
      </c>
      <c r="C295" s="859">
        <v>2017</v>
      </c>
      <c r="D295" s="860">
        <v>1370</v>
      </c>
      <c r="E295" s="413"/>
    </row>
    <row r="296" spans="1:5" ht="12.75">
      <c r="A296" s="126">
        <v>84</v>
      </c>
      <c r="B296" s="399" t="s">
        <v>155</v>
      </c>
      <c r="C296" s="859">
        <v>2017</v>
      </c>
      <c r="D296" s="860">
        <v>2294.88</v>
      </c>
      <c r="E296" s="413"/>
    </row>
    <row r="297" spans="1:5" ht="12.75">
      <c r="A297" s="126">
        <v>85</v>
      </c>
      <c r="B297" s="399" t="s">
        <v>157</v>
      </c>
      <c r="C297" s="859">
        <v>2017</v>
      </c>
      <c r="D297" s="860">
        <v>2644.5</v>
      </c>
      <c r="E297" s="413"/>
    </row>
    <row r="298" spans="1:5" ht="12.75">
      <c r="A298" s="126">
        <v>86</v>
      </c>
      <c r="B298" s="399" t="s">
        <v>157</v>
      </c>
      <c r="C298" s="859">
        <v>2017</v>
      </c>
      <c r="D298" s="860">
        <v>11266.8</v>
      </c>
      <c r="E298" s="413"/>
    </row>
    <row r="299" spans="1:5" ht="12.75">
      <c r="A299" s="126">
        <v>87</v>
      </c>
      <c r="B299" s="399" t="s">
        <v>157</v>
      </c>
      <c r="C299" s="859">
        <v>2017</v>
      </c>
      <c r="D299" s="860">
        <v>13468.5</v>
      </c>
      <c r="E299" s="413"/>
    </row>
    <row r="300" spans="1:5" ht="12.75">
      <c r="A300" s="126">
        <v>88</v>
      </c>
      <c r="B300" s="399" t="s">
        <v>157</v>
      </c>
      <c r="C300" s="859">
        <v>2017</v>
      </c>
      <c r="D300" s="860">
        <v>37945.5</v>
      </c>
      <c r="E300" s="413"/>
    </row>
    <row r="301" spans="1:5" ht="12.75">
      <c r="A301" s="126">
        <v>89</v>
      </c>
      <c r="B301" s="399" t="s">
        <v>222</v>
      </c>
      <c r="C301" s="859">
        <v>2017</v>
      </c>
      <c r="D301" s="860">
        <v>1475</v>
      </c>
      <c r="E301" s="413"/>
    </row>
    <row r="302" spans="1:5" ht="12.75">
      <c r="A302" s="126">
        <v>90</v>
      </c>
      <c r="B302" s="399" t="s">
        <v>152</v>
      </c>
      <c r="C302" s="859">
        <v>2017</v>
      </c>
      <c r="D302" s="860">
        <v>3225</v>
      </c>
      <c r="E302" s="413"/>
    </row>
    <row r="303" spans="1:5" ht="12.75">
      <c r="A303" s="126">
        <v>91</v>
      </c>
      <c r="B303" s="399" t="s">
        <v>152</v>
      </c>
      <c r="C303" s="859">
        <v>2017</v>
      </c>
      <c r="D303" s="860">
        <v>3727</v>
      </c>
      <c r="E303" s="413"/>
    </row>
    <row r="304" spans="1:5" ht="12.75">
      <c r="A304" s="126">
        <v>92</v>
      </c>
      <c r="B304" s="399" t="s">
        <v>152</v>
      </c>
      <c r="C304" s="859">
        <v>2017</v>
      </c>
      <c r="D304" s="860">
        <v>1515</v>
      </c>
      <c r="E304" s="413"/>
    </row>
    <row r="305" spans="1:5" ht="12.75">
      <c r="A305" s="126">
        <v>93</v>
      </c>
      <c r="B305" s="399" t="s">
        <v>152</v>
      </c>
      <c r="C305" s="859">
        <v>2017</v>
      </c>
      <c r="D305" s="860">
        <v>1515</v>
      </c>
      <c r="E305" s="413"/>
    </row>
    <row r="306" spans="1:5" ht="12.75">
      <c r="A306" s="126">
        <v>94</v>
      </c>
      <c r="B306" s="399" t="s">
        <v>152</v>
      </c>
      <c r="C306" s="859">
        <v>2017</v>
      </c>
      <c r="D306" s="860">
        <v>1515</v>
      </c>
      <c r="E306" s="413"/>
    </row>
    <row r="307" spans="1:5" ht="12.75">
      <c r="A307" s="126">
        <v>95</v>
      </c>
      <c r="B307" s="399" t="s">
        <v>152</v>
      </c>
      <c r="C307" s="859">
        <v>2017</v>
      </c>
      <c r="D307" s="860">
        <v>2790</v>
      </c>
      <c r="E307" s="413"/>
    </row>
    <row r="308" spans="1:5" ht="12.75">
      <c r="A308" s="126">
        <v>96</v>
      </c>
      <c r="B308" s="399" t="s">
        <v>152</v>
      </c>
      <c r="C308" s="859">
        <v>2017</v>
      </c>
      <c r="D308" s="860">
        <v>2790</v>
      </c>
      <c r="E308" s="413"/>
    </row>
    <row r="309" spans="1:5" ht="12.75">
      <c r="A309" s="126">
        <v>97</v>
      </c>
      <c r="B309" s="399" t="s">
        <v>152</v>
      </c>
      <c r="C309" s="859">
        <v>2017</v>
      </c>
      <c r="D309" s="860">
        <v>3727</v>
      </c>
      <c r="E309" s="413"/>
    </row>
    <row r="310" spans="1:5" ht="12.75">
      <c r="A310" s="126">
        <v>98</v>
      </c>
      <c r="B310" s="399" t="s">
        <v>155</v>
      </c>
      <c r="C310" s="859">
        <v>2018</v>
      </c>
      <c r="D310" s="860">
        <v>848.7</v>
      </c>
      <c r="E310" s="413"/>
    </row>
    <row r="311" spans="1:5" ht="12.75">
      <c r="A311" s="126">
        <v>99</v>
      </c>
      <c r="B311" s="399" t="s">
        <v>222</v>
      </c>
      <c r="C311" s="859">
        <v>2018</v>
      </c>
      <c r="D311" s="860">
        <v>1330</v>
      </c>
      <c r="E311" s="413"/>
    </row>
    <row r="312" spans="1:5" ht="12.75">
      <c r="A312" s="126">
        <v>100</v>
      </c>
      <c r="B312" s="399" t="s">
        <v>222</v>
      </c>
      <c r="C312" s="859">
        <v>2018</v>
      </c>
      <c r="D312" s="860">
        <v>1550</v>
      </c>
      <c r="E312" s="413"/>
    </row>
    <row r="313" spans="1:5" ht="12.75">
      <c r="A313" s="126">
        <v>101</v>
      </c>
      <c r="B313" s="399" t="s">
        <v>152</v>
      </c>
      <c r="C313" s="859">
        <v>2018</v>
      </c>
      <c r="D313" s="860">
        <v>2681.4</v>
      </c>
      <c r="E313" s="413"/>
    </row>
    <row r="314" spans="1:5" ht="12.75">
      <c r="A314" s="126">
        <v>102</v>
      </c>
      <c r="B314" s="399" t="s">
        <v>152</v>
      </c>
      <c r="C314" s="859">
        <v>2018</v>
      </c>
      <c r="D314" s="860">
        <v>2681.4</v>
      </c>
      <c r="E314" s="413"/>
    </row>
    <row r="315" spans="1:5" ht="12.75">
      <c r="A315" s="126">
        <v>103</v>
      </c>
      <c r="B315" s="399" t="s">
        <v>287</v>
      </c>
      <c r="C315" s="859">
        <v>2018</v>
      </c>
      <c r="D315" s="860">
        <v>3480.9</v>
      </c>
      <c r="E315" s="413"/>
    </row>
    <row r="316" spans="1:5" ht="12.75">
      <c r="A316" s="126">
        <v>104</v>
      </c>
      <c r="B316" s="399" t="s">
        <v>287</v>
      </c>
      <c r="C316" s="859">
        <v>2018</v>
      </c>
      <c r="D316" s="860">
        <v>1500.6</v>
      </c>
      <c r="E316" s="413"/>
    </row>
    <row r="317" spans="1:5" ht="12.75">
      <c r="A317" s="126">
        <v>105</v>
      </c>
      <c r="B317" s="399" t="s">
        <v>287</v>
      </c>
      <c r="C317" s="859">
        <v>2018</v>
      </c>
      <c r="D317" s="860">
        <v>1500.6</v>
      </c>
      <c r="E317" s="413"/>
    </row>
    <row r="318" spans="1:5" ht="12.75">
      <c r="A318" s="126">
        <v>106</v>
      </c>
      <c r="B318" s="399" t="s">
        <v>287</v>
      </c>
      <c r="C318" s="859">
        <v>2018</v>
      </c>
      <c r="D318" s="860">
        <v>1420</v>
      </c>
      <c r="E318" s="413"/>
    </row>
    <row r="319" spans="1:5" ht="12.75">
      <c r="A319" s="126">
        <v>107</v>
      </c>
      <c r="B319" s="399" t="s">
        <v>151</v>
      </c>
      <c r="C319" s="859">
        <v>2018</v>
      </c>
      <c r="D319" s="860">
        <v>2029.5</v>
      </c>
      <c r="E319" s="413"/>
    </row>
    <row r="320" spans="1:5" ht="12.75">
      <c r="A320" s="126">
        <v>108</v>
      </c>
      <c r="B320" s="399" t="s">
        <v>151</v>
      </c>
      <c r="C320" s="859">
        <v>2018</v>
      </c>
      <c r="D320" s="860">
        <v>2029.5</v>
      </c>
      <c r="E320" s="413"/>
    </row>
    <row r="321" spans="1:5" ht="12.75">
      <c r="A321" s="126">
        <v>109</v>
      </c>
      <c r="B321" s="399" t="s">
        <v>151</v>
      </c>
      <c r="C321" s="859">
        <v>2018</v>
      </c>
      <c r="D321" s="860">
        <v>2029.5</v>
      </c>
      <c r="E321" s="413"/>
    </row>
    <row r="322" spans="1:5" ht="12.75">
      <c r="A322" s="126">
        <v>110</v>
      </c>
      <c r="B322" s="399" t="s">
        <v>151</v>
      </c>
      <c r="C322" s="859">
        <v>2018</v>
      </c>
      <c r="D322" s="860">
        <v>2152.5</v>
      </c>
      <c r="E322" s="413"/>
    </row>
    <row r="323" spans="1:5" ht="12.75">
      <c r="A323" s="126">
        <v>111</v>
      </c>
      <c r="B323" s="399" t="s">
        <v>151</v>
      </c>
      <c r="C323" s="859">
        <v>2018</v>
      </c>
      <c r="D323" s="860">
        <v>2152.5</v>
      </c>
      <c r="E323" s="413"/>
    </row>
    <row r="324" spans="1:5" ht="12.75">
      <c r="A324" s="126">
        <v>112</v>
      </c>
      <c r="B324" s="399" t="s">
        <v>287</v>
      </c>
      <c r="C324" s="859">
        <v>2016</v>
      </c>
      <c r="D324" s="860">
        <v>1700</v>
      </c>
      <c r="E324" s="413"/>
    </row>
    <row r="325" spans="1:5" ht="12.75">
      <c r="A325" s="126">
        <v>113</v>
      </c>
      <c r="B325" s="399" t="s">
        <v>152</v>
      </c>
      <c r="C325" s="859">
        <v>2019</v>
      </c>
      <c r="D325" s="860">
        <v>3579.28</v>
      </c>
      <c r="E325" s="413"/>
    </row>
    <row r="326" spans="1:5" ht="12.75">
      <c r="A326" s="126">
        <v>114</v>
      </c>
      <c r="B326" s="399" t="s">
        <v>152</v>
      </c>
      <c r="C326" s="859">
        <v>2019</v>
      </c>
      <c r="D326" s="860">
        <v>3579.28</v>
      </c>
      <c r="E326" s="413"/>
    </row>
    <row r="327" spans="1:5" ht="12.75">
      <c r="A327" s="126">
        <v>115</v>
      </c>
      <c r="B327" s="399" t="s">
        <v>152</v>
      </c>
      <c r="C327" s="859">
        <v>2019</v>
      </c>
      <c r="D327" s="860">
        <v>3579.28</v>
      </c>
      <c r="E327" s="413"/>
    </row>
    <row r="328" spans="1:5" ht="12.75">
      <c r="A328" s="126">
        <v>116</v>
      </c>
      <c r="B328" s="399" t="s">
        <v>152</v>
      </c>
      <c r="C328" s="859">
        <v>2019</v>
      </c>
      <c r="D328" s="860">
        <v>3579.28</v>
      </c>
      <c r="E328" s="413"/>
    </row>
    <row r="329" spans="1:5" ht="12.75">
      <c r="A329" s="126">
        <v>117</v>
      </c>
      <c r="B329" s="399" t="s">
        <v>152</v>
      </c>
      <c r="C329" s="859">
        <v>2019</v>
      </c>
      <c r="D329" s="860">
        <v>3579.28</v>
      </c>
      <c r="E329" s="413"/>
    </row>
    <row r="330" spans="1:5" ht="12.75">
      <c r="A330" s="126">
        <v>118</v>
      </c>
      <c r="B330" s="399" t="s">
        <v>152</v>
      </c>
      <c r="C330" s="859">
        <v>2019</v>
      </c>
      <c r="D330" s="860">
        <v>3579.28</v>
      </c>
      <c r="E330" s="413"/>
    </row>
    <row r="331" spans="1:5" ht="12.75">
      <c r="A331" s="126">
        <v>119</v>
      </c>
      <c r="B331" s="399" t="s">
        <v>152</v>
      </c>
      <c r="C331" s="859">
        <v>2019</v>
      </c>
      <c r="D331" s="860">
        <v>3579.28</v>
      </c>
      <c r="E331" s="413"/>
    </row>
    <row r="332" spans="1:5" ht="13.5" thickBot="1">
      <c r="A332" s="126">
        <v>120</v>
      </c>
      <c r="B332" s="399" t="s">
        <v>287</v>
      </c>
      <c r="C332" s="859">
        <v>2019</v>
      </c>
      <c r="D332" s="860">
        <v>1449.36</v>
      </c>
      <c r="E332" s="413"/>
    </row>
    <row r="333" spans="1:5" ht="15" customHeight="1" thickBot="1">
      <c r="A333" s="1448" t="s">
        <v>472</v>
      </c>
      <c r="B333" s="1449"/>
      <c r="C333" s="1450"/>
      <c r="D333" s="390">
        <f>SUM(D213:D332)</f>
        <v>380845.7300000003</v>
      </c>
      <c r="E333" s="413">
        <f>SUM(D333)</f>
        <v>380845.7300000003</v>
      </c>
    </row>
    <row r="334" spans="1:6" s="516" customFormat="1" ht="24.75" customHeight="1">
      <c r="A334" s="1427" t="s">
        <v>320</v>
      </c>
      <c r="B334" s="1427"/>
      <c r="C334" s="884"/>
      <c r="D334" s="885"/>
      <c r="E334" s="413"/>
      <c r="F334" s="886"/>
    </row>
    <row r="335" spans="1:5" ht="45">
      <c r="A335" s="365" t="s">
        <v>326</v>
      </c>
      <c r="B335" s="365" t="s">
        <v>199</v>
      </c>
      <c r="C335" s="365" t="s">
        <v>200</v>
      </c>
      <c r="D335" s="365" t="s">
        <v>201</v>
      </c>
      <c r="E335" s="413"/>
    </row>
    <row r="336" spans="1:5" ht="13.5" thickBot="1">
      <c r="A336" s="677">
        <v>1</v>
      </c>
      <c r="B336" s="864" t="s">
        <v>2302</v>
      </c>
      <c r="C336" s="11">
        <v>2019</v>
      </c>
      <c r="D336" s="388">
        <v>4226.34</v>
      </c>
      <c r="E336" s="413"/>
    </row>
    <row r="337" spans="1:5" ht="13.5" thickBot="1">
      <c r="A337" s="1448" t="s">
        <v>472</v>
      </c>
      <c r="B337" s="1449"/>
      <c r="C337" s="1450"/>
      <c r="D337" s="390">
        <f>SUM(D336:D336)</f>
        <v>4226.34</v>
      </c>
      <c r="E337" s="413">
        <f>SUM(D337)</f>
        <v>4226.34</v>
      </c>
    </row>
    <row r="338" spans="1:5" ht="15">
      <c r="A338" s="1428" t="s">
        <v>2527</v>
      </c>
      <c r="B338" s="1428"/>
      <c r="C338" s="370"/>
      <c r="D338" s="369"/>
      <c r="E338" s="413"/>
    </row>
    <row r="339" spans="1:5" ht="45">
      <c r="A339" s="381" t="s">
        <v>326</v>
      </c>
      <c r="B339" s="381" t="s">
        <v>199</v>
      </c>
      <c r="C339" s="381" t="s">
        <v>200</v>
      </c>
      <c r="D339" s="381" t="s">
        <v>201</v>
      </c>
      <c r="E339" s="413"/>
    </row>
    <row r="340" spans="1:5" ht="25.5">
      <c r="A340" s="382">
        <v>1</v>
      </c>
      <c r="B340" s="383" t="s">
        <v>568</v>
      </c>
      <c r="C340" s="382"/>
      <c r="D340" s="384">
        <v>2039.96</v>
      </c>
      <c r="E340" s="413"/>
    </row>
    <row r="341" spans="1:5" ht="13.5" thickBot="1">
      <c r="A341" s="385">
        <v>2</v>
      </c>
      <c r="B341" s="48" t="s">
        <v>1576</v>
      </c>
      <c r="C341" s="77"/>
      <c r="D341" s="26">
        <v>2322</v>
      </c>
      <c r="E341" s="413"/>
    </row>
    <row r="342" spans="1:5" ht="15.75" thickBot="1">
      <c r="A342" s="1424" t="s">
        <v>472</v>
      </c>
      <c r="B342" s="1425"/>
      <c r="C342" s="1426"/>
      <c r="D342" s="379">
        <f>SUM(D340:D341)</f>
        <v>4361.96</v>
      </c>
      <c r="E342" s="413">
        <f>SUM(D342)</f>
        <v>4361.96</v>
      </c>
    </row>
    <row r="343" spans="1:5" ht="24.75" customHeight="1">
      <c r="A343" s="1427" t="s">
        <v>308</v>
      </c>
      <c r="B343" s="1427"/>
      <c r="C343" s="374"/>
      <c r="D343" s="375"/>
      <c r="E343" s="413"/>
    </row>
    <row r="344" spans="1:5" ht="45">
      <c r="A344" s="365" t="s">
        <v>326</v>
      </c>
      <c r="B344" s="365" t="s">
        <v>199</v>
      </c>
      <c r="C344" s="365" t="s">
        <v>200</v>
      </c>
      <c r="D344" s="365" t="s">
        <v>201</v>
      </c>
      <c r="E344" s="413"/>
    </row>
    <row r="345" spans="1:5" ht="12.75">
      <c r="A345" s="895">
        <v>1</v>
      </c>
      <c r="B345" s="896" t="s">
        <v>589</v>
      </c>
      <c r="C345" s="887">
        <v>2014</v>
      </c>
      <c r="D345" s="888">
        <v>3196.77</v>
      </c>
      <c r="E345" s="413"/>
    </row>
    <row r="346" spans="1:5" ht="12.75">
      <c r="A346" s="889">
        <v>2</v>
      </c>
      <c r="B346" s="890" t="s">
        <v>590</v>
      </c>
      <c r="C346" s="887">
        <v>2014</v>
      </c>
      <c r="D346" s="888">
        <v>8215</v>
      </c>
      <c r="E346" s="413"/>
    </row>
    <row r="347" spans="1:5" ht="12.75">
      <c r="A347" s="891">
        <v>3</v>
      </c>
      <c r="B347" s="892" t="s">
        <v>1577</v>
      </c>
      <c r="C347" s="887">
        <v>2015</v>
      </c>
      <c r="D347" s="893">
        <v>4100.16</v>
      </c>
      <c r="E347" s="413"/>
    </row>
    <row r="348" spans="1:5" ht="12.75">
      <c r="A348" s="889">
        <v>4</v>
      </c>
      <c r="B348" s="892" t="s">
        <v>1578</v>
      </c>
      <c r="C348" s="887">
        <v>2015</v>
      </c>
      <c r="D348" s="893">
        <v>4109.98</v>
      </c>
      <c r="E348" s="413"/>
    </row>
    <row r="349" spans="1:5" ht="12.75">
      <c r="A349" s="891">
        <v>5</v>
      </c>
      <c r="B349" s="892" t="s">
        <v>1579</v>
      </c>
      <c r="C349" s="887">
        <v>2015</v>
      </c>
      <c r="D349" s="893">
        <v>1599</v>
      </c>
      <c r="E349" s="413"/>
    </row>
    <row r="350" spans="1:5" ht="12.75">
      <c r="A350" s="889">
        <v>6</v>
      </c>
      <c r="B350" s="892" t="s">
        <v>1580</v>
      </c>
      <c r="C350" s="887">
        <v>2015</v>
      </c>
      <c r="D350" s="893">
        <v>5000</v>
      </c>
      <c r="E350" s="413"/>
    </row>
    <row r="351" spans="1:5" ht="12.75">
      <c r="A351" s="891">
        <v>7</v>
      </c>
      <c r="B351" s="892" t="s">
        <v>1581</v>
      </c>
      <c r="C351" s="887">
        <v>2015</v>
      </c>
      <c r="D351" s="893">
        <v>2054.99</v>
      </c>
      <c r="E351" s="413"/>
    </row>
    <row r="352" spans="1:5" ht="12.75">
      <c r="A352" s="889">
        <v>8</v>
      </c>
      <c r="B352" s="892" t="s">
        <v>1582</v>
      </c>
      <c r="C352" s="887">
        <v>2015</v>
      </c>
      <c r="D352" s="893">
        <v>460</v>
      </c>
      <c r="E352" s="413"/>
    </row>
    <row r="353" spans="1:5" ht="12.75">
      <c r="A353" s="891">
        <v>9</v>
      </c>
      <c r="B353" s="892" t="s">
        <v>1583</v>
      </c>
      <c r="C353" s="887">
        <v>2015</v>
      </c>
      <c r="D353" s="893">
        <v>229</v>
      </c>
      <c r="E353" s="413"/>
    </row>
    <row r="354" spans="1:5" ht="12.75">
      <c r="A354" s="889">
        <v>10</v>
      </c>
      <c r="B354" s="892" t="s">
        <v>1584</v>
      </c>
      <c r="C354" s="887">
        <v>2015</v>
      </c>
      <c r="D354" s="893">
        <v>1669</v>
      </c>
      <c r="E354" s="413"/>
    </row>
    <row r="355" spans="1:5" ht="12.75">
      <c r="A355" s="891">
        <v>11</v>
      </c>
      <c r="B355" s="892" t="s">
        <v>1585</v>
      </c>
      <c r="C355" s="887">
        <v>2015</v>
      </c>
      <c r="D355" s="893">
        <v>569</v>
      </c>
      <c r="E355" s="413"/>
    </row>
    <row r="356" spans="1:5" ht="12.75">
      <c r="A356" s="889">
        <v>12</v>
      </c>
      <c r="B356" s="892" t="s">
        <v>1586</v>
      </c>
      <c r="C356" s="887">
        <v>2015</v>
      </c>
      <c r="D356" s="893">
        <v>450</v>
      </c>
      <c r="E356" s="413"/>
    </row>
    <row r="357" spans="1:5" ht="12.75">
      <c r="A357" s="891">
        <v>13</v>
      </c>
      <c r="B357" s="892" t="s">
        <v>1587</v>
      </c>
      <c r="C357" s="887">
        <v>2015</v>
      </c>
      <c r="D357" s="893">
        <v>489</v>
      </c>
      <c r="E357" s="413"/>
    </row>
    <row r="358" spans="1:5" ht="12.75">
      <c r="A358" s="889">
        <v>14</v>
      </c>
      <c r="B358" s="892" t="s">
        <v>1588</v>
      </c>
      <c r="C358" s="887">
        <v>2015</v>
      </c>
      <c r="D358" s="893">
        <v>250</v>
      </c>
      <c r="E358" s="413"/>
    </row>
    <row r="359" spans="1:5" ht="12.75">
      <c r="A359" s="891">
        <v>15</v>
      </c>
      <c r="B359" s="892" t="s">
        <v>1589</v>
      </c>
      <c r="C359" s="887">
        <v>2016</v>
      </c>
      <c r="D359" s="893">
        <v>2500</v>
      </c>
      <c r="E359" s="413"/>
    </row>
    <row r="360" spans="1:5" ht="12.75">
      <c r="A360" s="889">
        <v>16</v>
      </c>
      <c r="B360" s="892" t="s">
        <v>1590</v>
      </c>
      <c r="C360" s="887">
        <v>2016</v>
      </c>
      <c r="D360" s="893">
        <v>4360</v>
      </c>
      <c r="E360" s="413"/>
    </row>
    <row r="361" spans="1:5" ht="12.75">
      <c r="A361" s="891">
        <v>17</v>
      </c>
      <c r="B361" s="892" t="s">
        <v>1591</v>
      </c>
      <c r="C361" s="887">
        <v>2016</v>
      </c>
      <c r="D361" s="893">
        <v>2080</v>
      </c>
      <c r="E361" s="412"/>
    </row>
    <row r="362" spans="1:5" ht="12.75">
      <c r="A362" s="889">
        <v>18</v>
      </c>
      <c r="B362" s="892" t="s">
        <v>1592</v>
      </c>
      <c r="C362" s="887">
        <v>2016</v>
      </c>
      <c r="D362" s="893">
        <v>1639</v>
      </c>
      <c r="E362" s="413"/>
    </row>
    <row r="363" spans="1:5" ht="12.75">
      <c r="A363" s="891">
        <v>19</v>
      </c>
      <c r="B363" s="892" t="s">
        <v>1593</v>
      </c>
      <c r="C363" s="887">
        <v>2017</v>
      </c>
      <c r="D363" s="893">
        <v>2280</v>
      </c>
      <c r="E363" s="413"/>
    </row>
    <row r="364" spans="1:5" ht="12.75">
      <c r="A364" s="889">
        <v>20</v>
      </c>
      <c r="B364" s="892" t="s">
        <v>1594</v>
      </c>
      <c r="C364" s="887">
        <v>2017</v>
      </c>
      <c r="D364" s="893">
        <v>1100</v>
      </c>
      <c r="E364" s="413"/>
    </row>
    <row r="365" spans="1:5" ht="12.75">
      <c r="A365" s="891">
        <v>21</v>
      </c>
      <c r="B365" s="892" t="s">
        <v>1595</v>
      </c>
      <c r="C365" s="887">
        <v>2017</v>
      </c>
      <c r="D365" s="893">
        <v>1150</v>
      </c>
      <c r="E365" s="413"/>
    </row>
    <row r="366" spans="1:5" ht="12.75">
      <c r="A366" s="889">
        <v>22</v>
      </c>
      <c r="B366" s="892" t="s">
        <v>1596</v>
      </c>
      <c r="C366" s="887">
        <v>2017</v>
      </c>
      <c r="D366" s="893">
        <v>2740</v>
      </c>
      <c r="E366" s="413"/>
    </row>
    <row r="367" spans="1:5" ht="12.75">
      <c r="A367" s="891">
        <v>23</v>
      </c>
      <c r="B367" s="892" t="s">
        <v>1597</v>
      </c>
      <c r="C367" s="887">
        <v>2017</v>
      </c>
      <c r="D367" s="893">
        <v>3490</v>
      </c>
      <c r="E367" s="413"/>
    </row>
    <row r="368" spans="1:5" ht="12.75">
      <c r="A368" s="889">
        <v>24</v>
      </c>
      <c r="B368" s="892" t="s">
        <v>1598</v>
      </c>
      <c r="C368" s="887">
        <v>2017</v>
      </c>
      <c r="D368" s="893">
        <v>3450</v>
      </c>
      <c r="E368" s="413"/>
    </row>
    <row r="369" spans="1:6" ht="12.75">
      <c r="A369" s="891">
        <v>25</v>
      </c>
      <c r="B369" s="892" t="s">
        <v>1599</v>
      </c>
      <c r="C369" s="887">
        <v>2017</v>
      </c>
      <c r="D369" s="893">
        <v>2250</v>
      </c>
      <c r="E369" s="411"/>
      <c r="F369" s="95"/>
    </row>
    <row r="370" spans="1:5" ht="15.75" customHeight="1">
      <c r="A370" s="889">
        <v>26</v>
      </c>
      <c r="B370" s="892" t="s">
        <v>1600</v>
      </c>
      <c r="C370" s="887">
        <v>2017</v>
      </c>
      <c r="D370" s="893">
        <v>1570</v>
      </c>
      <c r="E370" s="413"/>
    </row>
    <row r="371" spans="1:5" ht="15.75" customHeight="1">
      <c r="A371" s="891">
        <v>27</v>
      </c>
      <c r="B371" s="894" t="s">
        <v>2314</v>
      </c>
      <c r="C371" s="887">
        <v>2018</v>
      </c>
      <c r="D371" s="893">
        <v>2336</v>
      </c>
      <c r="E371" s="413"/>
    </row>
    <row r="372" spans="1:5" ht="15.75" customHeight="1" thickBot="1">
      <c r="A372" s="889">
        <v>28</v>
      </c>
      <c r="B372" s="890" t="s">
        <v>2315</v>
      </c>
      <c r="C372" s="887">
        <v>2018</v>
      </c>
      <c r="D372" s="888">
        <v>81300</v>
      </c>
      <c r="E372" s="413"/>
    </row>
    <row r="373" spans="1:5" ht="13.5" thickBot="1">
      <c r="A373" s="391"/>
      <c r="B373" s="392" t="s">
        <v>472</v>
      </c>
      <c r="C373" s="393"/>
      <c r="D373" s="394">
        <f>SUM(D345:D372)</f>
        <v>144636.9</v>
      </c>
      <c r="E373" s="413">
        <f>SUM(D373)</f>
        <v>144636.9</v>
      </c>
    </row>
    <row r="374" spans="1:6" s="516" customFormat="1" ht="24.75" customHeight="1">
      <c r="A374" s="1431" t="s">
        <v>309</v>
      </c>
      <c r="B374" s="1431"/>
      <c r="C374" s="249"/>
      <c r="D374" s="940"/>
      <c r="E374" s="413"/>
      <c r="F374" s="886"/>
    </row>
    <row r="375" spans="1:5" ht="45">
      <c r="A375" s="365" t="s">
        <v>326</v>
      </c>
      <c r="B375" s="365" t="s">
        <v>199</v>
      </c>
      <c r="C375" s="365" t="s">
        <v>200</v>
      </c>
      <c r="D375" s="365" t="s">
        <v>201</v>
      </c>
      <c r="E375" s="413"/>
    </row>
    <row r="376" spans="1:5" ht="12.75">
      <c r="A376" s="677">
        <v>1</v>
      </c>
      <c r="B376" s="647" t="s">
        <v>1603</v>
      </c>
      <c r="C376" s="10">
        <v>2012</v>
      </c>
      <c r="D376" s="9">
        <v>2299</v>
      </c>
      <c r="E376" s="413"/>
    </row>
    <row r="377" spans="1:5" ht="12.75">
      <c r="A377" s="4">
        <v>2</v>
      </c>
      <c r="B377" s="10" t="s">
        <v>205</v>
      </c>
      <c r="C377" s="13">
        <v>2012</v>
      </c>
      <c r="D377" s="14">
        <v>355</v>
      </c>
      <c r="E377" s="413"/>
    </row>
    <row r="378" spans="1:5" ht="12.75">
      <c r="A378" s="4">
        <v>3</v>
      </c>
      <c r="B378" s="13" t="s">
        <v>517</v>
      </c>
      <c r="C378" s="13">
        <v>2012</v>
      </c>
      <c r="D378" s="14">
        <v>15037</v>
      </c>
      <c r="E378" s="413"/>
    </row>
    <row r="379" spans="1:5" ht="12.75">
      <c r="A379" s="4">
        <v>4</v>
      </c>
      <c r="B379" s="13" t="s">
        <v>518</v>
      </c>
      <c r="C379" s="13">
        <v>2012</v>
      </c>
      <c r="D379" s="14">
        <v>4400</v>
      </c>
      <c r="E379" s="413"/>
    </row>
    <row r="380" spans="1:5" ht="12.75">
      <c r="A380" s="4">
        <v>5</v>
      </c>
      <c r="B380" s="13" t="s">
        <v>519</v>
      </c>
      <c r="C380" s="13">
        <v>2012</v>
      </c>
      <c r="D380" s="14">
        <v>405</v>
      </c>
      <c r="E380" s="413"/>
    </row>
    <row r="381" spans="1:5" ht="12.75">
      <c r="A381" s="4">
        <v>6</v>
      </c>
      <c r="B381" s="13" t="s">
        <v>520</v>
      </c>
      <c r="C381" s="13">
        <v>2012</v>
      </c>
      <c r="D381" s="14">
        <v>670</v>
      </c>
      <c r="E381" s="415"/>
    </row>
    <row r="382" spans="1:5" ht="12.75">
      <c r="A382" s="4">
        <v>7</v>
      </c>
      <c r="B382" s="13" t="s">
        <v>521</v>
      </c>
      <c r="C382" s="13">
        <v>2012</v>
      </c>
      <c r="D382" s="14">
        <v>2643</v>
      </c>
      <c r="E382" s="413"/>
    </row>
    <row r="383" spans="1:5" ht="12.75">
      <c r="A383" s="4">
        <v>8</v>
      </c>
      <c r="B383" s="10" t="s">
        <v>522</v>
      </c>
      <c r="C383" s="10">
        <v>2013</v>
      </c>
      <c r="D383" s="9">
        <v>4699.99</v>
      </c>
      <c r="E383" s="413"/>
    </row>
    <row r="384" spans="1:6" ht="12.75">
      <c r="A384" s="4">
        <v>9</v>
      </c>
      <c r="B384" s="13" t="s">
        <v>594</v>
      </c>
      <c r="C384" s="13">
        <v>2014</v>
      </c>
      <c r="D384" s="14">
        <v>1999</v>
      </c>
      <c r="E384" s="413"/>
      <c r="F384" s="97"/>
    </row>
    <row r="385" spans="1:6" ht="12.75">
      <c r="A385" s="4">
        <v>10</v>
      </c>
      <c r="B385" s="13" t="s">
        <v>595</v>
      </c>
      <c r="C385" s="13">
        <v>2014</v>
      </c>
      <c r="D385" s="14">
        <v>1499.99</v>
      </c>
      <c r="E385" s="413"/>
      <c r="F385" s="97"/>
    </row>
    <row r="386" spans="1:6" ht="12.75">
      <c r="A386" s="4">
        <v>11</v>
      </c>
      <c r="B386" s="13" t="s">
        <v>591</v>
      </c>
      <c r="C386" s="13">
        <v>2014</v>
      </c>
      <c r="D386" s="14">
        <v>450</v>
      </c>
      <c r="E386" s="413"/>
      <c r="F386" s="97"/>
    </row>
    <row r="387" spans="1:6" ht="12.75">
      <c r="A387" s="4">
        <v>12</v>
      </c>
      <c r="B387" s="13" t="s">
        <v>592</v>
      </c>
      <c r="C387" s="13">
        <v>2014</v>
      </c>
      <c r="D387" s="14">
        <v>15493</v>
      </c>
      <c r="E387" s="411"/>
      <c r="F387" s="95"/>
    </row>
    <row r="388" spans="1:5" ht="12.75">
      <c r="A388" s="4">
        <v>13</v>
      </c>
      <c r="B388" s="13" t="s">
        <v>1604</v>
      </c>
      <c r="C388" s="13">
        <v>2014</v>
      </c>
      <c r="D388" s="14">
        <v>2706</v>
      </c>
      <c r="E388" s="413"/>
    </row>
    <row r="389" spans="1:5" ht="12.75">
      <c r="A389" s="4">
        <v>14</v>
      </c>
      <c r="B389" s="13" t="s">
        <v>593</v>
      </c>
      <c r="C389" s="912">
        <v>2014</v>
      </c>
      <c r="D389" s="14">
        <v>1100</v>
      </c>
      <c r="E389" s="413"/>
    </row>
    <row r="390" spans="1:5" ht="12.75">
      <c r="A390" s="4">
        <v>15</v>
      </c>
      <c r="B390" s="10" t="s">
        <v>1605</v>
      </c>
      <c r="C390" s="10">
        <v>2014</v>
      </c>
      <c r="D390" s="9">
        <v>2489</v>
      </c>
      <c r="E390" s="413"/>
    </row>
    <row r="391" spans="1:5" ht="12.75">
      <c r="A391" s="4">
        <v>16</v>
      </c>
      <c r="B391" s="10" t="s">
        <v>796</v>
      </c>
      <c r="C391" s="10">
        <v>2014</v>
      </c>
      <c r="D391" s="9">
        <v>1347</v>
      </c>
      <c r="E391" s="413"/>
    </row>
    <row r="392" spans="1:5" ht="12.75">
      <c r="A392" s="4">
        <v>17</v>
      </c>
      <c r="B392" s="10" t="s">
        <v>1606</v>
      </c>
      <c r="C392" s="10">
        <v>2015</v>
      </c>
      <c r="D392" s="9">
        <v>1575</v>
      </c>
      <c r="E392" s="413"/>
    </row>
    <row r="393" spans="1:5" ht="12.75">
      <c r="A393" s="4">
        <v>18</v>
      </c>
      <c r="B393" s="10" t="s">
        <v>797</v>
      </c>
      <c r="C393" s="10">
        <v>2015</v>
      </c>
      <c r="D393" s="9">
        <v>549</v>
      </c>
      <c r="E393" s="413"/>
    </row>
    <row r="394" spans="1:5" ht="12.75">
      <c r="A394" s="4">
        <v>19</v>
      </c>
      <c r="B394" s="10" t="s">
        <v>1607</v>
      </c>
      <c r="C394" s="10">
        <v>2015</v>
      </c>
      <c r="D394" s="9">
        <v>2950</v>
      </c>
      <c r="E394" s="413"/>
    </row>
    <row r="395" spans="1:5" ht="12.75">
      <c r="A395" s="4">
        <v>20</v>
      </c>
      <c r="B395" s="10" t="s">
        <v>798</v>
      </c>
      <c r="C395" s="10">
        <v>2015</v>
      </c>
      <c r="D395" s="9">
        <v>2500</v>
      </c>
      <c r="E395" s="413"/>
    </row>
    <row r="396" spans="1:5" ht="12.75">
      <c r="A396" s="4">
        <v>21</v>
      </c>
      <c r="B396" s="10" t="s">
        <v>799</v>
      </c>
      <c r="C396" s="10">
        <v>2015</v>
      </c>
      <c r="D396" s="9">
        <v>245</v>
      </c>
      <c r="E396" s="413"/>
    </row>
    <row r="397" spans="1:5" ht="12.75">
      <c r="A397" s="4">
        <v>22</v>
      </c>
      <c r="B397" s="10" t="s">
        <v>1608</v>
      </c>
      <c r="C397" s="10">
        <v>2016</v>
      </c>
      <c r="D397" s="9">
        <v>550</v>
      </c>
      <c r="E397" s="413"/>
    </row>
    <row r="398" spans="1:5" ht="12.75">
      <c r="A398" s="4">
        <v>23</v>
      </c>
      <c r="B398" s="10" t="s">
        <v>1609</v>
      </c>
      <c r="C398" s="10">
        <v>2017</v>
      </c>
      <c r="D398" s="9">
        <v>2349</v>
      </c>
      <c r="E398" s="413"/>
    </row>
    <row r="399" spans="1:5" ht="12.75">
      <c r="A399" s="4">
        <v>24</v>
      </c>
      <c r="B399" s="10" t="s">
        <v>1610</v>
      </c>
      <c r="C399" s="10">
        <v>2017</v>
      </c>
      <c r="D399" s="9">
        <v>2518</v>
      </c>
      <c r="E399" s="413"/>
    </row>
    <row r="400" spans="1:5" ht="12.75">
      <c r="A400" s="4">
        <v>25</v>
      </c>
      <c r="B400" s="10" t="s">
        <v>1611</v>
      </c>
      <c r="C400" s="10">
        <v>2017</v>
      </c>
      <c r="D400" s="9">
        <v>1484</v>
      </c>
      <c r="E400" s="413"/>
    </row>
    <row r="401" spans="1:5" ht="12.75">
      <c r="A401" s="4">
        <v>26</v>
      </c>
      <c r="B401" s="10" t="s">
        <v>1612</v>
      </c>
      <c r="C401" s="10">
        <v>2017</v>
      </c>
      <c r="D401" s="9">
        <v>420</v>
      </c>
      <c r="E401" s="413"/>
    </row>
    <row r="402" spans="1:5" ht="12.75">
      <c r="A402" s="4">
        <v>27</v>
      </c>
      <c r="B402" s="10" t="s">
        <v>2323</v>
      </c>
      <c r="C402" s="10">
        <v>2017</v>
      </c>
      <c r="D402" s="9">
        <v>450</v>
      </c>
      <c r="E402" s="413"/>
    </row>
    <row r="403" spans="1:5" ht="12.75">
      <c r="A403" s="4">
        <v>28</v>
      </c>
      <c r="B403" s="10" t="s">
        <v>2324</v>
      </c>
      <c r="C403" s="10">
        <v>2017</v>
      </c>
      <c r="D403" s="9">
        <v>429</v>
      </c>
      <c r="E403" s="413"/>
    </row>
    <row r="404" spans="1:5" ht="12.75">
      <c r="A404" s="4">
        <v>29</v>
      </c>
      <c r="B404" s="13" t="s">
        <v>2325</v>
      </c>
      <c r="C404" s="13">
        <v>2017</v>
      </c>
      <c r="D404" s="14">
        <v>1700</v>
      </c>
      <c r="E404" s="413"/>
    </row>
    <row r="405" spans="1:5" ht="25.5">
      <c r="A405" s="4">
        <v>30</v>
      </c>
      <c r="B405" s="10" t="s">
        <v>2326</v>
      </c>
      <c r="C405" s="10">
        <v>2017</v>
      </c>
      <c r="D405" s="9">
        <v>279</v>
      </c>
      <c r="E405" s="413"/>
    </row>
    <row r="406" spans="1:5" ht="12.75">
      <c r="A406" s="4">
        <v>31</v>
      </c>
      <c r="B406" s="10" t="s">
        <v>2327</v>
      </c>
      <c r="C406" s="10">
        <v>2017</v>
      </c>
      <c r="D406" s="9">
        <v>950</v>
      </c>
      <c r="E406" s="413"/>
    </row>
    <row r="407" spans="1:5" ht="12.75">
      <c r="A407" s="4">
        <v>32</v>
      </c>
      <c r="B407" s="398" t="s">
        <v>2328</v>
      </c>
      <c r="C407" s="10">
        <v>2017</v>
      </c>
      <c r="D407" s="9">
        <v>750</v>
      </c>
      <c r="E407" s="413"/>
    </row>
    <row r="408" spans="1:5" ht="12.75">
      <c r="A408" s="4">
        <v>33</v>
      </c>
      <c r="B408" s="398" t="s">
        <v>2329</v>
      </c>
      <c r="C408" s="10">
        <v>2018</v>
      </c>
      <c r="D408" s="9">
        <v>1893</v>
      </c>
      <c r="E408" s="413"/>
    </row>
    <row r="409" spans="1:5" ht="12.75">
      <c r="A409" s="4">
        <v>34</v>
      </c>
      <c r="B409" s="398" t="s">
        <v>2330</v>
      </c>
      <c r="C409" s="10">
        <v>2018</v>
      </c>
      <c r="D409" s="9">
        <v>778</v>
      </c>
      <c r="E409" s="413"/>
    </row>
    <row r="410" spans="1:5" ht="12.75">
      <c r="A410" s="4">
        <v>35</v>
      </c>
      <c r="B410" s="398" t="s">
        <v>2331</v>
      </c>
      <c r="C410" s="10">
        <v>2018</v>
      </c>
      <c r="D410" s="9">
        <v>1029</v>
      </c>
      <c r="E410" s="413"/>
    </row>
    <row r="411" spans="1:5" ht="12.75">
      <c r="A411" s="4">
        <v>36</v>
      </c>
      <c r="B411" s="398" t="s">
        <v>2332</v>
      </c>
      <c r="C411" s="10">
        <v>2019</v>
      </c>
      <c r="D411" s="9">
        <v>2106</v>
      </c>
      <c r="E411" s="413"/>
    </row>
    <row r="412" spans="1:5" ht="12.75">
      <c r="A412" s="4">
        <v>37</v>
      </c>
      <c r="B412" s="398" t="s">
        <v>2332</v>
      </c>
      <c r="C412" s="10">
        <v>2019</v>
      </c>
      <c r="D412" s="9">
        <v>2106</v>
      </c>
      <c r="E412" s="413"/>
    </row>
    <row r="413" spans="1:5" ht="12.75">
      <c r="A413" s="4">
        <v>38</v>
      </c>
      <c r="B413" s="398" t="s">
        <v>2332</v>
      </c>
      <c r="C413" s="10">
        <v>2019</v>
      </c>
      <c r="D413" s="9">
        <v>2106</v>
      </c>
      <c r="E413" s="413"/>
    </row>
    <row r="414" spans="1:5" ht="12.75">
      <c r="A414" s="4">
        <v>39</v>
      </c>
      <c r="B414" s="10" t="s">
        <v>2333</v>
      </c>
      <c r="C414" s="10">
        <v>2019</v>
      </c>
      <c r="D414" s="9">
        <v>299</v>
      </c>
      <c r="E414" s="413"/>
    </row>
    <row r="415" spans="1:5" ht="13.5" thickBot="1">
      <c r="A415" s="4">
        <v>40</v>
      </c>
      <c r="B415" s="910" t="s">
        <v>2334</v>
      </c>
      <c r="C415" s="910">
        <v>2019</v>
      </c>
      <c r="D415" s="911">
        <v>790</v>
      </c>
      <c r="E415" s="413"/>
    </row>
    <row r="416" spans="1:5" ht="13.5" thickBot="1">
      <c r="A416" s="391"/>
      <c r="B416" s="392" t="s">
        <v>472</v>
      </c>
      <c r="C416" s="393"/>
      <c r="D416" s="394">
        <f>SUM(D376:D415)</f>
        <v>88397.98</v>
      </c>
      <c r="E416" s="413">
        <f>SUM(D416)</f>
        <v>88397.98</v>
      </c>
    </row>
    <row r="417" spans="1:6" s="516" customFormat="1" ht="24.75" customHeight="1">
      <c r="A417" s="1438" t="s">
        <v>310</v>
      </c>
      <c r="B417" s="1438"/>
      <c r="C417" s="920"/>
      <c r="D417" s="921"/>
      <c r="E417" s="413"/>
      <c r="F417" s="886"/>
    </row>
    <row r="418" spans="1:5" ht="45">
      <c r="A418" s="365" t="s">
        <v>326</v>
      </c>
      <c r="B418" s="365" t="s">
        <v>199</v>
      </c>
      <c r="C418" s="365" t="s">
        <v>200</v>
      </c>
      <c r="D418" s="365" t="s">
        <v>201</v>
      </c>
      <c r="E418" s="413"/>
    </row>
    <row r="419" spans="1:5" ht="12.75">
      <c r="A419" s="922">
        <v>1</v>
      </c>
      <c r="B419" s="923" t="s">
        <v>514</v>
      </c>
      <c r="C419" s="913">
        <v>2014</v>
      </c>
      <c r="D419" s="914">
        <v>3470</v>
      </c>
      <c r="E419" s="413"/>
    </row>
    <row r="420" spans="1:5" ht="12.75">
      <c r="A420" s="27">
        <v>2</v>
      </c>
      <c r="B420" s="915" t="s">
        <v>514</v>
      </c>
      <c r="C420" s="916">
        <v>2014</v>
      </c>
      <c r="D420" s="917">
        <v>3470</v>
      </c>
      <c r="E420" s="413"/>
    </row>
    <row r="421" spans="1:5" ht="12.75">
      <c r="A421" s="27">
        <v>3</v>
      </c>
      <c r="B421" s="918" t="s">
        <v>514</v>
      </c>
      <c r="C421" s="913">
        <v>2014</v>
      </c>
      <c r="D421" s="914">
        <v>3470</v>
      </c>
      <c r="E421" s="413"/>
    </row>
    <row r="422" spans="1:5" ht="12.75">
      <c r="A422" s="27">
        <v>4</v>
      </c>
      <c r="B422" s="915" t="s">
        <v>816</v>
      </c>
      <c r="C422" s="916">
        <v>2015</v>
      </c>
      <c r="D422" s="917">
        <v>460</v>
      </c>
      <c r="E422" s="413"/>
    </row>
    <row r="423" spans="1:5" ht="13.5" customHeight="1">
      <c r="A423" s="27">
        <v>5</v>
      </c>
      <c r="B423" s="918" t="s">
        <v>1613</v>
      </c>
      <c r="C423" s="913">
        <v>2015</v>
      </c>
      <c r="D423" s="914">
        <v>590</v>
      </c>
      <c r="E423" s="413"/>
    </row>
    <row r="424" spans="1:5" ht="12.75">
      <c r="A424" s="27">
        <v>6</v>
      </c>
      <c r="B424" s="918" t="s">
        <v>1614</v>
      </c>
      <c r="C424" s="913">
        <v>2015</v>
      </c>
      <c r="D424" s="914">
        <v>3200</v>
      </c>
      <c r="E424" s="413"/>
    </row>
    <row r="425" spans="1:5" ht="12.75">
      <c r="A425" s="27">
        <v>7</v>
      </c>
      <c r="B425" s="918" t="s">
        <v>516</v>
      </c>
      <c r="C425" s="913">
        <v>2015</v>
      </c>
      <c r="D425" s="914">
        <v>3910</v>
      </c>
      <c r="E425" s="413"/>
    </row>
    <row r="426" spans="1:5" ht="12.75">
      <c r="A426" s="27">
        <v>8</v>
      </c>
      <c r="B426" s="918" t="s">
        <v>516</v>
      </c>
      <c r="C426" s="913">
        <v>2015</v>
      </c>
      <c r="D426" s="914">
        <v>3910</v>
      </c>
      <c r="E426" s="413"/>
    </row>
    <row r="427" spans="1:5" ht="12.75">
      <c r="A427" s="27">
        <v>9</v>
      </c>
      <c r="B427" s="918" t="s">
        <v>516</v>
      </c>
      <c r="C427" s="913">
        <v>2015</v>
      </c>
      <c r="D427" s="914">
        <v>3910</v>
      </c>
      <c r="E427" s="413"/>
    </row>
    <row r="428" spans="1:5" ht="12.75">
      <c r="A428" s="27">
        <v>10</v>
      </c>
      <c r="B428" s="918" t="s">
        <v>516</v>
      </c>
      <c r="C428" s="913">
        <v>2015</v>
      </c>
      <c r="D428" s="914">
        <v>3910</v>
      </c>
      <c r="E428" s="415"/>
    </row>
    <row r="429" spans="1:5" ht="12.75">
      <c r="A429" s="27">
        <v>11</v>
      </c>
      <c r="B429" s="918" t="s">
        <v>516</v>
      </c>
      <c r="C429" s="913">
        <v>2015</v>
      </c>
      <c r="D429" s="914">
        <v>3910</v>
      </c>
      <c r="E429" s="413"/>
    </row>
    <row r="430" spans="1:5" ht="12.75">
      <c r="A430" s="27">
        <v>12</v>
      </c>
      <c r="B430" s="918" t="s">
        <v>1615</v>
      </c>
      <c r="C430" s="913">
        <v>2016</v>
      </c>
      <c r="D430" s="914">
        <v>2046</v>
      </c>
      <c r="E430" s="413"/>
    </row>
    <row r="431" spans="1:5" ht="12.75">
      <c r="A431" s="27">
        <v>13</v>
      </c>
      <c r="B431" s="919" t="s">
        <v>1616</v>
      </c>
      <c r="C431" s="913">
        <v>2016</v>
      </c>
      <c r="D431" s="914">
        <v>1715</v>
      </c>
      <c r="E431" s="413"/>
    </row>
    <row r="432" spans="1:5" ht="12.75">
      <c r="A432" s="27">
        <v>14</v>
      </c>
      <c r="B432" s="919" t="s">
        <v>1617</v>
      </c>
      <c r="C432" s="913">
        <v>2016</v>
      </c>
      <c r="D432" s="914">
        <v>335</v>
      </c>
      <c r="E432" s="413"/>
    </row>
    <row r="433" spans="1:5" ht="12.75">
      <c r="A433" s="27">
        <v>15</v>
      </c>
      <c r="B433" s="919" t="s">
        <v>1618</v>
      </c>
      <c r="C433" s="913">
        <v>2016</v>
      </c>
      <c r="D433" s="914">
        <v>11980.2</v>
      </c>
      <c r="E433" s="413"/>
    </row>
    <row r="434" spans="1:5" ht="12.75">
      <c r="A434" s="27">
        <v>16</v>
      </c>
      <c r="B434" s="919" t="s">
        <v>516</v>
      </c>
      <c r="C434" s="913">
        <v>2016</v>
      </c>
      <c r="D434" s="914">
        <v>4090</v>
      </c>
      <c r="E434" s="413"/>
    </row>
    <row r="435" spans="1:5" ht="12.75">
      <c r="A435" s="27">
        <v>17</v>
      </c>
      <c r="B435" s="919" t="s">
        <v>1619</v>
      </c>
      <c r="C435" s="913">
        <v>2016</v>
      </c>
      <c r="D435" s="914">
        <v>4090</v>
      </c>
      <c r="E435" s="413"/>
    </row>
    <row r="436" spans="1:5" ht="12.75">
      <c r="A436" s="27">
        <v>18</v>
      </c>
      <c r="B436" s="919" t="s">
        <v>2341</v>
      </c>
      <c r="C436" s="913">
        <v>2017</v>
      </c>
      <c r="D436" s="914">
        <v>2540</v>
      </c>
      <c r="E436" s="413"/>
    </row>
    <row r="437" spans="1:5" ht="12.75">
      <c r="A437" s="27">
        <v>19</v>
      </c>
      <c r="B437" s="919" t="s">
        <v>1617</v>
      </c>
      <c r="C437" s="913">
        <v>2017</v>
      </c>
      <c r="D437" s="914">
        <v>345</v>
      </c>
      <c r="E437" s="413"/>
    </row>
    <row r="438" spans="1:5" ht="12.75">
      <c r="A438" s="27">
        <v>20</v>
      </c>
      <c r="B438" s="919" t="s">
        <v>2342</v>
      </c>
      <c r="C438" s="913">
        <v>2017</v>
      </c>
      <c r="D438" s="914">
        <v>1819</v>
      </c>
      <c r="E438" s="413"/>
    </row>
    <row r="439" spans="1:5" ht="12.75">
      <c r="A439" s="27">
        <v>21</v>
      </c>
      <c r="B439" s="919" t="s">
        <v>2343</v>
      </c>
      <c r="C439" s="913">
        <v>2018</v>
      </c>
      <c r="D439" s="914">
        <v>17958</v>
      </c>
      <c r="E439" s="413"/>
    </row>
    <row r="440" spans="1:5" ht="13.5" thickBot="1">
      <c r="A440" s="27">
        <v>22</v>
      </c>
      <c r="B440" s="919" t="s">
        <v>2344</v>
      </c>
      <c r="C440" s="913">
        <v>2019</v>
      </c>
      <c r="D440" s="914">
        <v>3769</v>
      </c>
      <c r="E440" s="413"/>
    </row>
    <row r="441" spans="1:5" ht="15.75" thickBot="1">
      <c r="A441" s="1439" t="s">
        <v>472</v>
      </c>
      <c r="B441" s="1440"/>
      <c r="C441" s="395"/>
      <c r="D441" s="396">
        <f>SUM(D419:D440)</f>
        <v>84897.2</v>
      </c>
      <c r="E441" s="413">
        <f>SUM(D441)</f>
        <v>84897.2</v>
      </c>
    </row>
    <row r="442" spans="1:6" s="516" customFormat="1" ht="24.75" customHeight="1">
      <c r="A442" s="1436" t="s">
        <v>1393</v>
      </c>
      <c r="B442" s="1436"/>
      <c r="C442" s="931"/>
      <c r="D442" s="932"/>
      <c r="E442" s="413"/>
      <c r="F442" s="886"/>
    </row>
    <row r="443" spans="1:5" ht="45">
      <c r="A443" s="365" t="s">
        <v>326</v>
      </c>
      <c r="B443" s="365" t="s">
        <v>199</v>
      </c>
      <c r="C443" s="365" t="s">
        <v>200</v>
      </c>
      <c r="D443" s="365" t="s">
        <v>201</v>
      </c>
      <c r="E443" s="413"/>
    </row>
    <row r="444" spans="1:5" ht="12.75">
      <c r="A444" s="933">
        <v>1</v>
      </c>
      <c r="B444" s="934" t="s">
        <v>2354</v>
      </c>
      <c r="C444" s="935">
        <v>2015</v>
      </c>
      <c r="D444" s="936">
        <v>6592.8</v>
      </c>
      <c r="E444" s="413"/>
    </row>
    <row r="445" spans="1:5" ht="12.75">
      <c r="A445" s="933">
        <v>2</v>
      </c>
      <c r="B445" s="934" t="s">
        <v>2345</v>
      </c>
      <c r="C445" s="935">
        <v>2017</v>
      </c>
      <c r="D445" s="936">
        <v>3450</v>
      </c>
      <c r="E445" s="413"/>
    </row>
    <row r="446" spans="1:5" ht="12.75">
      <c r="A446" s="933">
        <v>3</v>
      </c>
      <c r="B446" s="934" t="s">
        <v>2346</v>
      </c>
      <c r="C446" s="935">
        <v>2016</v>
      </c>
      <c r="D446" s="936">
        <v>1599.74</v>
      </c>
      <c r="E446" s="413"/>
    </row>
    <row r="447" spans="1:5" ht="12.75">
      <c r="A447" s="933">
        <v>4</v>
      </c>
      <c r="B447" s="934" t="s">
        <v>2347</v>
      </c>
      <c r="C447" s="935">
        <v>2016</v>
      </c>
      <c r="D447" s="936">
        <v>763.35</v>
      </c>
      <c r="E447" s="413"/>
    </row>
    <row r="448" spans="1:5" ht="12.75">
      <c r="A448" s="933">
        <v>5</v>
      </c>
      <c r="B448" s="934" t="s">
        <v>2347</v>
      </c>
      <c r="C448" s="935">
        <v>2016</v>
      </c>
      <c r="D448" s="936">
        <v>546.87</v>
      </c>
      <c r="E448" s="413"/>
    </row>
    <row r="449" spans="1:5" ht="12.75">
      <c r="A449" s="933">
        <v>6</v>
      </c>
      <c r="B449" s="934" t="s">
        <v>2348</v>
      </c>
      <c r="C449" s="935">
        <v>2016</v>
      </c>
      <c r="D449" s="936">
        <v>1611.38</v>
      </c>
      <c r="E449" s="413"/>
    </row>
    <row r="450" spans="1:5" ht="12.75">
      <c r="A450" s="397">
        <v>7</v>
      </c>
      <c r="B450" s="935" t="s">
        <v>2349</v>
      </c>
      <c r="C450" s="935">
        <v>2016</v>
      </c>
      <c r="D450" s="936">
        <v>8670.55</v>
      </c>
      <c r="E450" s="413"/>
    </row>
    <row r="451" spans="1:5" ht="12.75">
      <c r="A451" s="397">
        <v>8</v>
      </c>
      <c r="B451" s="935" t="s">
        <v>2350</v>
      </c>
      <c r="C451" s="935">
        <v>2016</v>
      </c>
      <c r="D451" s="936">
        <v>2164.8</v>
      </c>
      <c r="E451" s="413"/>
    </row>
    <row r="452" spans="1:5" ht="12.75">
      <c r="A452" s="397">
        <v>9</v>
      </c>
      <c r="B452" s="935" t="s">
        <v>2351</v>
      </c>
      <c r="C452" s="935">
        <v>2016</v>
      </c>
      <c r="D452" s="936">
        <v>16236</v>
      </c>
      <c r="E452" s="413"/>
    </row>
    <row r="453" spans="1:5" ht="12.75">
      <c r="A453" s="397">
        <v>10</v>
      </c>
      <c r="B453" s="935" t="s">
        <v>2352</v>
      </c>
      <c r="C453" s="935">
        <v>2016</v>
      </c>
      <c r="D453" s="936">
        <v>6494.4</v>
      </c>
      <c r="E453" s="413"/>
    </row>
    <row r="454" spans="1:5" ht="13.5" thickBot="1">
      <c r="A454" s="397">
        <v>11</v>
      </c>
      <c r="B454" s="935" t="s">
        <v>2353</v>
      </c>
      <c r="C454" s="935">
        <v>2017</v>
      </c>
      <c r="D454" s="936">
        <v>9560</v>
      </c>
      <c r="E454" s="413"/>
    </row>
    <row r="455" spans="1:5" ht="15.75" thickBot="1">
      <c r="A455" s="1439" t="s">
        <v>472</v>
      </c>
      <c r="B455" s="1440"/>
      <c r="C455" s="395"/>
      <c r="D455" s="396">
        <f>SUM(D444:D454)</f>
        <v>57689.89</v>
      </c>
      <c r="E455" s="413">
        <f>SUM(D455)</f>
        <v>57689.89</v>
      </c>
    </row>
    <row r="456" spans="1:6" s="516" customFormat="1" ht="24.75" customHeight="1">
      <c r="A456" s="1437" t="s">
        <v>1381</v>
      </c>
      <c r="B456" s="1437"/>
      <c r="C456" s="1437"/>
      <c r="D456" s="1437"/>
      <c r="E456" s="413"/>
      <c r="F456" s="886"/>
    </row>
    <row r="457" spans="1:5" ht="45">
      <c r="A457" s="365" t="s">
        <v>326</v>
      </c>
      <c r="B457" s="365" t="s">
        <v>199</v>
      </c>
      <c r="C457" s="365" t="s">
        <v>200</v>
      </c>
      <c r="D457" s="365" t="s">
        <v>201</v>
      </c>
      <c r="E457" s="413"/>
    </row>
    <row r="458" spans="1:5" ht="12.75">
      <c r="A458" s="944">
        <v>1</v>
      </c>
      <c r="B458" s="945" t="s">
        <v>2374</v>
      </c>
      <c r="C458" s="945">
        <v>2019</v>
      </c>
      <c r="D458" s="946">
        <v>2980</v>
      </c>
      <c r="E458" s="413"/>
    </row>
    <row r="459" spans="1:5" ht="12.75">
      <c r="A459" s="677">
        <v>2</v>
      </c>
      <c r="B459" s="947" t="s">
        <v>2377</v>
      </c>
      <c r="C459" s="948">
        <v>2016</v>
      </c>
      <c r="D459" s="949">
        <v>1300</v>
      </c>
      <c r="E459" s="413"/>
    </row>
    <row r="460" spans="1:5" ht="12.75">
      <c r="A460" s="944">
        <v>3</v>
      </c>
      <c r="B460" s="947" t="s">
        <v>2378</v>
      </c>
      <c r="C460" s="948">
        <v>2016</v>
      </c>
      <c r="D460" s="949">
        <v>235</v>
      </c>
      <c r="E460" s="413"/>
    </row>
    <row r="461" spans="1:5" ht="25.5">
      <c r="A461" s="677">
        <v>4</v>
      </c>
      <c r="B461" s="947" t="s">
        <v>2379</v>
      </c>
      <c r="C461" s="948">
        <v>2018</v>
      </c>
      <c r="D461" s="949">
        <v>1180</v>
      </c>
      <c r="E461" s="413"/>
    </row>
    <row r="462" spans="1:5" ht="26.25" thickBot="1">
      <c r="A462" s="944">
        <v>5</v>
      </c>
      <c r="B462" s="947" t="s">
        <v>2380</v>
      </c>
      <c r="C462" s="948">
        <v>2018</v>
      </c>
      <c r="D462" s="949">
        <v>850</v>
      </c>
      <c r="E462" s="413"/>
    </row>
    <row r="463" spans="1:5" ht="15.75" thickBot="1">
      <c r="A463" s="1439" t="s">
        <v>472</v>
      </c>
      <c r="B463" s="1440"/>
      <c r="C463" s="395"/>
      <c r="D463" s="396">
        <f>SUM(D458:D462)</f>
        <v>6545</v>
      </c>
      <c r="E463" s="413">
        <f>SUM(D463)</f>
        <v>6545</v>
      </c>
    </row>
    <row r="464" spans="1:6" s="516" customFormat="1" ht="24.75" customHeight="1">
      <c r="A464" s="1437" t="s">
        <v>1017</v>
      </c>
      <c r="B464" s="1437"/>
      <c r="C464" s="1437"/>
      <c r="D464" s="1437"/>
      <c r="E464" s="413"/>
      <c r="F464" s="886"/>
    </row>
    <row r="465" spans="1:5" ht="45">
      <c r="A465" s="365" t="s">
        <v>326</v>
      </c>
      <c r="B465" s="365" t="s">
        <v>199</v>
      </c>
      <c r="C465" s="365" t="s">
        <v>200</v>
      </c>
      <c r="D465" s="365" t="s">
        <v>201</v>
      </c>
      <c r="E465" s="413"/>
    </row>
    <row r="466" spans="1:7" ht="12.75">
      <c r="A466" s="677">
        <v>1</v>
      </c>
      <c r="B466" s="950" t="s">
        <v>2383</v>
      </c>
      <c r="C466" s="951">
        <v>2016</v>
      </c>
      <c r="D466" s="952">
        <v>1959</v>
      </c>
      <c r="E466" s="413"/>
      <c r="F466" s="97"/>
      <c r="G466" s="59"/>
    </row>
    <row r="467" spans="1:7" ht="12.75">
      <c r="A467" s="953">
        <v>2</v>
      </c>
      <c r="B467" s="950" t="s">
        <v>2384</v>
      </c>
      <c r="C467" s="951">
        <v>2016</v>
      </c>
      <c r="D467" s="952">
        <v>1499</v>
      </c>
      <c r="E467" s="413"/>
      <c r="F467" s="97"/>
      <c r="G467" s="59"/>
    </row>
    <row r="468" spans="1:7" ht="12.75">
      <c r="A468" s="953">
        <v>3</v>
      </c>
      <c r="B468" s="950" t="s">
        <v>2384</v>
      </c>
      <c r="C468" s="951">
        <v>2017</v>
      </c>
      <c r="D468" s="952">
        <v>1599</v>
      </c>
      <c r="E468" s="413"/>
      <c r="F468" s="96"/>
      <c r="G468" s="59"/>
    </row>
    <row r="469" spans="1:7" ht="15.75" customHeight="1">
      <c r="A469" s="953">
        <v>4</v>
      </c>
      <c r="B469" s="950" t="s">
        <v>2384</v>
      </c>
      <c r="C469" s="951">
        <v>2017</v>
      </c>
      <c r="D469" s="952">
        <v>1649</v>
      </c>
      <c r="E469" s="413"/>
      <c r="F469" s="97"/>
      <c r="G469" s="59"/>
    </row>
    <row r="470" spans="1:7" ht="12.75">
      <c r="A470" s="953">
        <v>5</v>
      </c>
      <c r="B470" s="950" t="s">
        <v>2384</v>
      </c>
      <c r="C470" s="951">
        <v>2018</v>
      </c>
      <c r="D470" s="952">
        <v>1658.59</v>
      </c>
      <c r="E470" s="413"/>
      <c r="F470" s="97"/>
      <c r="G470" s="59"/>
    </row>
    <row r="471" spans="1:7" ht="12.75">
      <c r="A471" s="953">
        <v>6</v>
      </c>
      <c r="B471" s="950" t="s">
        <v>2384</v>
      </c>
      <c r="C471" s="951">
        <v>2018</v>
      </c>
      <c r="D471" s="952">
        <v>1908.38</v>
      </c>
      <c r="E471" s="413"/>
      <c r="F471" s="97"/>
      <c r="G471" s="59"/>
    </row>
    <row r="472" spans="1:7" ht="12.75">
      <c r="A472" s="953">
        <v>7</v>
      </c>
      <c r="B472" s="954" t="s">
        <v>2384</v>
      </c>
      <c r="C472" s="955">
        <v>2019</v>
      </c>
      <c r="D472" s="956">
        <v>2229</v>
      </c>
      <c r="E472" s="415"/>
      <c r="F472" s="97"/>
      <c r="G472" s="59"/>
    </row>
    <row r="473" spans="1:7" ht="12.75">
      <c r="A473" s="953">
        <v>8</v>
      </c>
      <c r="B473" s="950" t="s">
        <v>2385</v>
      </c>
      <c r="C473" s="957">
        <v>2015</v>
      </c>
      <c r="D473" s="958">
        <v>179</v>
      </c>
      <c r="E473" s="413"/>
      <c r="F473" s="97"/>
      <c r="G473" s="59"/>
    </row>
    <row r="474" spans="1:7" ht="12.75">
      <c r="A474" s="953">
        <v>9</v>
      </c>
      <c r="B474" s="950" t="s">
        <v>2386</v>
      </c>
      <c r="C474" s="957">
        <v>2015</v>
      </c>
      <c r="D474" s="958">
        <v>700</v>
      </c>
      <c r="E474" s="413"/>
      <c r="F474" s="97"/>
      <c r="G474" s="59"/>
    </row>
    <row r="475" spans="1:7" ht="12.75">
      <c r="A475" s="953">
        <v>10</v>
      </c>
      <c r="B475" s="959" t="s">
        <v>2387</v>
      </c>
      <c r="C475" s="957">
        <v>2015</v>
      </c>
      <c r="D475" s="958">
        <v>280</v>
      </c>
      <c r="E475" s="413"/>
      <c r="F475" s="97"/>
      <c r="G475" s="59"/>
    </row>
    <row r="476" spans="1:7" ht="12.75">
      <c r="A476" s="953">
        <v>11</v>
      </c>
      <c r="B476" s="959" t="s">
        <v>2383</v>
      </c>
      <c r="C476" s="957">
        <v>2015</v>
      </c>
      <c r="D476" s="958">
        <v>1400</v>
      </c>
      <c r="E476" s="413"/>
      <c r="F476" s="97"/>
      <c r="G476" s="19"/>
    </row>
    <row r="477" spans="1:7" ht="12.75">
      <c r="A477" s="953">
        <v>12</v>
      </c>
      <c r="B477" s="959" t="s">
        <v>2383</v>
      </c>
      <c r="C477" s="957">
        <v>2015</v>
      </c>
      <c r="D477" s="958">
        <v>1399.99</v>
      </c>
      <c r="E477" s="413"/>
      <c r="F477" s="97"/>
      <c r="G477" s="59"/>
    </row>
    <row r="478" spans="1:7" ht="12.75">
      <c r="A478" s="953">
        <v>13</v>
      </c>
      <c r="B478" s="960" t="s">
        <v>2388</v>
      </c>
      <c r="C478" s="961">
        <v>2016</v>
      </c>
      <c r="D478" s="958">
        <v>699.99</v>
      </c>
      <c r="E478" s="413"/>
      <c r="F478" s="97"/>
      <c r="G478" s="59"/>
    </row>
    <row r="479" spans="1:5" ht="12.75">
      <c r="A479" s="953">
        <v>14</v>
      </c>
      <c r="B479" s="960" t="s">
        <v>2385</v>
      </c>
      <c r="C479" s="961">
        <v>2015</v>
      </c>
      <c r="D479" s="958">
        <v>429</v>
      </c>
      <c r="E479" s="413"/>
    </row>
    <row r="480" spans="1:5" ht="12.75">
      <c r="A480" s="953">
        <v>15</v>
      </c>
      <c r="B480" s="960" t="s">
        <v>2389</v>
      </c>
      <c r="C480" s="961">
        <v>2016</v>
      </c>
      <c r="D480" s="958">
        <v>395</v>
      </c>
      <c r="E480" s="413"/>
    </row>
    <row r="481" spans="1:5" ht="12.75">
      <c r="A481" s="953">
        <v>16</v>
      </c>
      <c r="B481" s="960" t="s">
        <v>2390</v>
      </c>
      <c r="C481" s="961">
        <v>2017</v>
      </c>
      <c r="D481" s="958">
        <v>715</v>
      </c>
      <c r="E481" s="413"/>
    </row>
    <row r="482" spans="1:5" ht="12.75">
      <c r="A482" s="953">
        <v>17</v>
      </c>
      <c r="B482" s="960" t="s">
        <v>2391</v>
      </c>
      <c r="C482" s="961">
        <v>2018</v>
      </c>
      <c r="D482" s="958">
        <v>2600</v>
      </c>
      <c r="E482" s="413"/>
    </row>
    <row r="483" spans="1:5" ht="12.75">
      <c r="A483" s="953">
        <v>18</v>
      </c>
      <c r="B483" s="960" t="s">
        <v>2388</v>
      </c>
      <c r="C483" s="961">
        <v>2018</v>
      </c>
      <c r="D483" s="958">
        <v>749.99</v>
      </c>
      <c r="E483" s="413"/>
    </row>
    <row r="484" spans="1:5" ht="12.75">
      <c r="A484" s="953">
        <v>19</v>
      </c>
      <c r="B484" s="960" t="s">
        <v>2384</v>
      </c>
      <c r="C484" s="961">
        <v>2019</v>
      </c>
      <c r="D484" s="958">
        <v>1599</v>
      </c>
      <c r="E484" s="413"/>
    </row>
    <row r="485" spans="1:5" ht="12.75">
      <c r="A485" s="953">
        <v>20</v>
      </c>
      <c r="B485" s="960" t="s">
        <v>2392</v>
      </c>
      <c r="C485" s="961">
        <v>2015</v>
      </c>
      <c r="D485" s="958">
        <v>2140.2</v>
      </c>
      <c r="E485" s="413"/>
    </row>
    <row r="486" spans="1:5" ht="12.75">
      <c r="A486" s="953">
        <v>21</v>
      </c>
      <c r="B486" s="960" t="s">
        <v>2388</v>
      </c>
      <c r="C486" s="961">
        <v>2016</v>
      </c>
      <c r="D486" s="958">
        <v>699.99</v>
      </c>
      <c r="E486" s="413"/>
    </row>
    <row r="487" spans="1:5" ht="12.75">
      <c r="A487" s="953">
        <v>22</v>
      </c>
      <c r="B487" s="960" t="s">
        <v>2390</v>
      </c>
      <c r="C487" s="961">
        <v>2018</v>
      </c>
      <c r="D487" s="958">
        <v>449</v>
      </c>
      <c r="E487" s="413"/>
    </row>
    <row r="488" spans="1:5" ht="12.75">
      <c r="A488" s="953">
        <v>23</v>
      </c>
      <c r="B488" s="960" t="s">
        <v>2390</v>
      </c>
      <c r="C488" s="961">
        <v>2018</v>
      </c>
      <c r="D488" s="958">
        <v>459</v>
      </c>
      <c r="E488" s="413"/>
    </row>
    <row r="489" spans="1:5" ht="12.75">
      <c r="A489" s="962">
        <v>24</v>
      </c>
      <c r="B489" s="963" t="s">
        <v>1549</v>
      </c>
      <c r="C489" s="964">
        <v>2015</v>
      </c>
      <c r="D489" s="965">
        <v>4850</v>
      </c>
      <c r="E489" s="413"/>
    </row>
    <row r="490" spans="1:5" ht="13.5" thickBot="1">
      <c r="A490" s="944">
        <v>25</v>
      </c>
      <c r="B490" s="966" t="s">
        <v>800</v>
      </c>
      <c r="C490" s="967">
        <v>2016</v>
      </c>
      <c r="D490" s="968">
        <v>381.3</v>
      </c>
      <c r="E490" s="413"/>
    </row>
    <row r="491" spans="1:6" ht="15.75" thickBot="1">
      <c r="A491" s="1439" t="s">
        <v>472</v>
      </c>
      <c r="B491" s="1440"/>
      <c r="C491" s="395"/>
      <c r="D491" s="396">
        <f>SUM(D466:D490)</f>
        <v>32628.430000000008</v>
      </c>
      <c r="E491" s="413">
        <f>SUM(D491)</f>
        <v>32628.430000000008</v>
      </c>
      <c r="F491" s="97"/>
    </row>
    <row r="492" spans="1:6" s="516" customFormat="1" ht="24.75" customHeight="1">
      <c r="A492" s="1431" t="s">
        <v>81</v>
      </c>
      <c r="B492" s="1431"/>
      <c r="C492" s="1431"/>
      <c r="D492" s="1431"/>
      <c r="E492" s="413"/>
      <c r="F492" s="98"/>
    </row>
    <row r="493" spans="1:6" ht="45">
      <c r="A493" s="365" t="s">
        <v>326</v>
      </c>
      <c r="B493" s="365" t="s">
        <v>199</v>
      </c>
      <c r="C493" s="365" t="s">
        <v>200</v>
      </c>
      <c r="D493" s="365" t="s">
        <v>201</v>
      </c>
      <c r="E493" s="413"/>
      <c r="F493" s="97"/>
    </row>
    <row r="494" spans="1:6" ht="12.75">
      <c r="A494" s="677">
        <v>1</v>
      </c>
      <c r="B494" s="647" t="s">
        <v>280</v>
      </c>
      <c r="C494" s="677" t="s">
        <v>281</v>
      </c>
      <c r="D494" s="678">
        <v>7000</v>
      </c>
      <c r="E494" s="413"/>
      <c r="F494" s="97"/>
    </row>
    <row r="495" spans="1:6" ht="12.75">
      <c r="A495" s="677">
        <v>2</v>
      </c>
      <c r="B495" s="647" t="s">
        <v>282</v>
      </c>
      <c r="C495" s="677" t="s">
        <v>281</v>
      </c>
      <c r="D495" s="678">
        <v>1349</v>
      </c>
      <c r="E495" s="413"/>
      <c r="F495" s="97"/>
    </row>
    <row r="496" spans="1:6" ht="12.75">
      <c r="A496" s="677">
        <v>3</v>
      </c>
      <c r="B496" s="647" t="s">
        <v>283</v>
      </c>
      <c r="C496" s="677" t="s">
        <v>284</v>
      </c>
      <c r="D496" s="678">
        <v>1968</v>
      </c>
      <c r="E496" s="413"/>
      <c r="F496" s="97"/>
    </row>
    <row r="497" spans="1:6" ht="12.75">
      <c r="A497" s="677">
        <v>4</v>
      </c>
      <c r="B497" s="647" t="s">
        <v>285</v>
      </c>
      <c r="C497" s="677" t="s">
        <v>286</v>
      </c>
      <c r="D497" s="678">
        <v>3395</v>
      </c>
      <c r="E497" s="413"/>
      <c r="F497" s="97"/>
    </row>
    <row r="498" spans="1:6" ht="12.75">
      <c r="A498" s="677">
        <v>5</v>
      </c>
      <c r="B498" s="647" t="s">
        <v>1623</v>
      </c>
      <c r="C498" s="677" t="s">
        <v>809</v>
      </c>
      <c r="D498" s="678">
        <v>3000</v>
      </c>
      <c r="E498" s="413"/>
      <c r="F498" s="97"/>
    </row>
    <row r="499" spans="1:6" ht="12.75">
      <c r="A499" s="677">
        <v>6</v>
      </c>
      <c r="B499" s="647" t="s">
        <v>1624</v>
      </c>
      <c r="C499" s="677" t="s">
        <v>810</v>
      </c>
      <c r="D499" s="678">
        <v>1120</v>
      </c>
      <c r="E499" s="413"/>
      <c r="F499" s="97"/>
    </row>
    <row r="500" spans="1:6" ht="12.75">
      <c r="A500" s="677">
        <v>7</v>
      </c>
      <c r="B500" s="647" t="s">
        <v>1625</v>
      </c>
      <c r="C500" s="677" t="s">
        <v>811</v>
      </c>
      <c r="D500" s="978">
        <v>1310</v>
      </c>
      <c r="E500" s="413"/>
      <c r="F500" s="97"/>
    </row>
    <row r="501" spans="1:6" ht="12.75">
      <c r="A501" s="677">
        <v>8</v>
      </c>
      <c r="B501" s="864" t="s">
        <v>812</v>
      </c>
      <c r="C501" s="677" t="s">
        <v>811</v>
      </c>
      <c r="D501" s="678">
        <v>1245</v>
      </c>
      <c r="E501" s="413"/>
      <c r="F501" s="97"/>
    </row>
    <row r="502" spans="1:6" ht="12.75">
      <c r="A502" s="677">
        <v>9</v>
      </c>
      <c r="B502" s="864" t="s">
        <v>813</v>
      </c>
      <c r="C502" s="677" t="s">
        <v>811</v>
      </c>
      <c r="D502" s="678">
        <v>1170</v>
      </c>
      <c r="E502" s="413"/>
      <c r="F502" s="97"/>
    </row>
    <row r="503" spans="1:6" ht="12.75">
      <c r="A503" s="677">
        <v>10</v>
      </c>
      <c r="B503" s="979" t="s">
        <v>812</v>
      </c>
      <c r="C503" s="677" t="s">
        <v>814</v>
      </c>
      <c r="D503" s="678">
        <v>1339</v>
      </c>
      <c r="E503" s="413"/>
      <c r="F503" s="97"/>
    </row>
    <row r="504" spans="1:6" ht="12.75">
      <c r="A504" s="677">
        <v>11</v>
      </c>
      <c r="B504" s="979" t="s">
        <v>1626</v>
      </c>
      <c r="C504" s="677" t="s">
        <v>814</v>
      </c>
      <c r="D504" s="678">
        <v>1156</v>
      </c>
      <c r="E504" s="413"/>
      <c r="F504" s="97"/>
    </row>
    <row r="505" spans="1:6" ht="12.75">
      <c r="A505" s="677">
        <v>12</v>
      </c>
      <c r="B505" s="864" t="s">
        <v>1627</v>
      </c>
      <c r="C505" s="677" t="s">
        <v>814</v>
      </c>
      <c r="D505" s="678">
        <v>585</v>
      </c>
      <c r="E505" s="413"/>
      <c r="F505" s="97"/>
    </row>
    <row r="506" spans="1:6" ht="12.75">
      <c r="A506" s="677">
        <v>13</v>
      </c>
      <c r="B506" s="864" t="s">
        <v>815</v>
      </c>
      <c r="C506" s="677" t="s">
        <v>814</v>
      </c>
      <c r="D506" s="678">
        <v>610</v>
      </c>
      <c r="E506" s="413"/>
      <c r="F506" s="97"/>
    </row>
    <row r="507" spans="1:6" ht="12.75">
      <c r="A507" s="677">
        <v>14</v>
      </c>
      <c r="B507" s="647" t="s">
        <v>1628</v>
      </c>
      <c r="C507" s="677" t="s">
        <v>1629</v>
      </c>
      <c r="D507" s="978">
        <v>2700</v>
      </c>
      <c r="E507" s="413"/>
      <c r="F507" s="97"/>
    </row>
    <row r="508" spans="1:6" ht="12.75">
      <c r="A508" s="677">
        <v>15</v>
      </c>
      <c r="B508" s="647" t="s">
        <v>1630</v>
      </c>
      <c r="C508" s="677" t="s">
        <v>1629</v>
      </c>
      <c r="D508" s="678">
        <v>6945</v>
      </c>
      <c r="E508" s="413"/>
      <c r="F508" s="97"/>
    </row>
    <row r="509" spans="1:6" ht="12.75">
      <c r="A509" s="677">
        <v>16</v>
      </c>
      <c r="B509" s="647" t="s">
        <v>1631</v>
      </c>
      <c r="C509" s="677" t="s">
        <v>1629</v>
      </c>
      <c r="D509" s="678">
        <v>7990</v>
      </c>
      <c r="E509" s="415"/>
      <c r="F509" s="97"/>
    </row>
    <row r="510" spans="1:6" ht="12.75">
      <c r="A510" s="677">
        <v>17</v>
      </c>
      <c r="B510" s="647" t="s">
        <v>1632</v>
      </c>
      <c r="C510" s="677" t="s">
        <v>1633</v>
      </c>
      <c r="D510" s="678">
        <v>10660</v>
      </c>
      <c r="E510" s="413"/>
      <c r="F510" s="97"/>
    </row>
    <row r="511" spans="1:6" ht="12.75">
      <c r="A511" s="677">
        <v>18</v>
      </c>
      <c r="B511" s="647" t="s">
        <v>1634</v>
      </c>
      <c r="C511" s="677" t="s">
        <v>1633</v>
      </c>
      <c r="D511" s="678">
        <v>15990</v>
      </c>
      <c r="E511" s="413"/>
      <c r="F511" s="97"/>
    </row>
    <row r="512" spans="1:6" ht="12.75">
      <c r="A512" s="677">
        <v>19</v>
      </c>
      <c r="B512" s="647" t="s">
        <v>1635</v>
      </c>
      <c r="C512" s="677" t="s">
        <v>1636</v>
      </c>
      <c r="D512" s="678">
        <v>20100</v>
      </c>
      <c r="E512" s="413"/>
      <c r="F512" s="97"/>
    </row>
    <row r="513" spans="1:6" ht="12.75">
      <c r="A513" s="677">
        <v>20</v>
      </c>
      <c r="B513" s="980" t="s">
        <v>2403</v>
      </c>
      <c r="C513" s="879" t="s">
        <v>2404</v>
      </c>
      <c r="D513" s="981">
        <v>3700</v>
      </c>
      <c r="E513" s="413"/>
      <c r="F513" s="97"/>
    </row>
    <row r="514" spans="1:6" ht="16.5" customHeight="1">
      <c r="A514" s="677">
        <v>21</v>
      </c>
      <c r="B514" s="647" t="s">
        <v>2405</v>
      </c>
      <c r="C514" s="677" t="s">
        <v>2404</v>
      </c>
      <c r="D514" s="678">
        <v>1280</v>
      </c>
      <c r="E514" s="413"/>
      <c r="F514" s="96"/>
    </row>
    <row r="515" spans="1:6" ht="12.75">
      <c r="A515" s="677">
        <v>22</v>
      </c>
      <c r="B515" s="647" t="s">
        <v>2406</v>
      </c>
      <c r="C515" s="677" t="s">
        <v>2407</v>
      </c>
      <c r="D515" s="678">
        <v>17500</v>
      </c>
      <c r="E515" s="413"/>
      <c r="F515" s="96"/>
    </row>
    <row r="516" spans="1:6" ht="12.75">
      <c r="A516" s="677">
        <v>23</v>
      </c>
      <c r="B516" s="647" t="s">
        <v>2408</v>
      </c>
      <c r="C516" s="677" t="s">
        <v>2409</v>
      </c>
      <c r="D516" s="678">
        <v>2000</v>
      </c>
      <c r="E516" s="413"/>
      <c r="F516" s="96"/>
    </row>
    <row r="517" spans="1:6" ht="25.5">
      <c r="A517" s="677">
        <v>24</v>
      </c>
      <c r="B517" s="647" t="s">
        <v>2410</v>
      </c>
      <c r="C517" s="677" t="s">
        <v>2409</v>
      </c>
      <c r="D517" s="678">
        <v>700</v>
      </c>
      <c r="E517" s="413"/>
      <c r="F517" s="96"/>
    </row>
    <row r="518" spans="1:6" ht="12.75">
      <c r="A518" s="677">
        <v>25</v>
      </c>
      <c r="B518" s="647" t="s">
        <v>2411</v>
      </c>
      <c r="C518" s="677" t="s">
        <v>2409</v>
      </c>
      <c r="D518" s="678">
        <v>762</v>
      </c>
      <c r="E518" s="413"/>
      <c r="F518" s="96"/>
    </row>
    <row r="519" spans="1:6" ht="13.5" thickBot="1">
      <c r="A519" s="677">
        <v>26</v>
      </c>
      <c r="B519" s="647" t="s">
        <v>2412</v>
      </c>
      <c r="C519" s="677" t="s">
        <v>2409</v>
      </c>
      <c r="D519" s="678">
        <v>690</v>
      </c>
      <c r="E519" s="413"/>
      <c r="F519" s="96"/>
    </row>
    <row r="520" spans="1:6" ht="15.75" thickBot="1">
      <c r="A520" s="1439" t="s">
        <v>472</v>
      </c>
      <c r="B520" s="1440"/>
      <c r="C520" s="395"/>
      <c r="D520" s="396">
        <f>SUM(D494:D519)</f>
        <v>116264</v>
      </c>
      <c r="E520" s="413">
        <f>SUM(D520)</f>
        <v>116264</v>
      </c>
      <c r="F520" s="96"/>
    </row>
    <row r="521" spans="1:6" s="516" customFormat="1" ht="24.75" customHeight="1">
      <c r="A521" s="1431" t="s">
        <v>311</v>
      </c>
      <c r="B521" s="1431"/>
      <c r="C521" s="1431"/>
      <c r="D521" s="982"/>
      <c r="E521" s="413"/>
      <c r="F521" s="983"/>
    </row>
    <row r="522" spans="1:6" ht="45">
      <c r="A522" s="365" t="s">
        <v>326</v>
      </c>
      <c r="B522" s="365" t="s">
        <v>199</v>
      </c>
      <c r="C522" s="365" t="s">
        <v>200</v>
      </c>
      <c r="D522" s="365" t="s">
        <v>201</v>
      </c>
      <c r="E522" s="413"/>
      <c r="F522" s="96"/>
    </row>
    <row r="523" spans="1:6" ht="12.75">
      <c r="A523" s="677">
        <v>1</v>
      </c>
      <c r="B523" s="984" t="s">
        <v>2415</v>
      </c>
      <c r="C523" s="642">
        <v>2006</v>
      </c>
      <c r="D523" s="649">
        <v>399</v>
      </c>
      <c r="E523" s="413"/>
      <c r="F523" s="96"/>
    </row>
    <row r="524" spans="1:6" ht="12.75">
      <c r="A524" s="4">
        <v>2</v>
      </c>
      <c r="B524" s="642" t="s">
        <v>515</v>
      </c>
      <c r="C524" s="642">
        <v>2006</v>
      </c>
      <c r="D524" s="649">
        <v>415</v>
      </c>
      <c r="E524" s="413"/>
      <c r="F524" s="96"/>
    </row>
    <row r="525" spans="1:6" ht="12.75">
      <c r="A525" s="677">
        <v>3</v>
      </c>
      <c r="B525" s="643" t="s">
        <v>207</v>
      </c>
      <c r="C525" s="643">
        <v>2016</v>
      </c>
      <c r="D525" s="123">
        <v>5200</v>
      </c>
      <c r="E525" s="413"/>
      <c r="F525" s="96"/>
    </row>
    <row r="526" spans="1:6" ht="12.75">
      <c r="A526" s="4">
        <v>4</v>
      </c>
      <c r="B526" s="643" t="s">
        <v>2416</v>
      </c>
      <c r="C526" s="643">
        <v>2007</v>
      </c>
      <c r="D526" s="123">
        <v>135.01</v>
      </c>
      <c r="E526" s="413"/>
      <c r="F526" s="96"/>
    </row>
    <row r="527" spans="1:6" ht="12.75">
      <c r="A527" s="677">
        <v>5</v>
      </c>
      <c r="B527" s="643" t="s">
        <v>2417</v>
      </c>
      <c r="C527" s="643">
        <v>2007</v>
      </c>
      <c r="D527" s="123">
        <v>70</v>
      </c>
      <c r="E527" s="413"/>
      <c r="F527" s="96"/>
    </row>
    <row r="528" spans="1:6" ht="12.75">
      <c r="A528" s="4">
        <v>6</v>
      </c>
      <c r="B528" s="643" t="s">
        <v>2418</v>
      </c>
      <c r="C528" s="643">
        <v>2007</v>
      </c>
      <c r="D528" s="123">
        <v>750</v>
      </c>
      <c r="E528" s="413"/>
      <c r="F528" s="96"/>
    </row>
    <row r="529" spans="1:6" ht="12.75">
      <c r="A529" s="677">
        <v>7</v>
      </c>
      <c r="B529" s="643" t="s">
        <v>2419</v>
      </c>
      <c r="C529" s="643">
        <v>2014</v>
      </c>
      <c r="D529" s="123">
        <v>630</v>
      </c>
      <c r="E529" s="413"/>
      <c r="F529" s="96"/>
    </row>
    <row r="530" spans="1:6" ht="12.75">
      <c r="A530" s="4">
        <v>8</v>
      </c>
      <c r="B530" s="643" t="s">
        <v>2420</v>
      </c>
      <c r="C530" s="643">
        <v>2014</v>
      </c>
      <c r="D530" s="123">
        <v>100</v>
      </c>
      <c r="E530" s="413"/>
      <c r="F530" s="96"/>
    </row>
    <row r="531" spans="1:6" ht="12.75">
      <c r="A531" s="677">
        <v>9</v>
      </c>
      <c r="B531" s="643" t="s">
        <v>2421</v>
      </c>
      <c r="C531" s="643">
        <v>2007</v>
      </c>
      <c r="D531" s="123">
        <v>105.01</v>
      </c>
      <c r="E531" s="413"/>
      <c r="F531" s="96"/>
    </row>
    <row r="532" spans="1:6" ht="12.75">
      <c r="A532" s="4">
        <v>10</v>
      </c>
      <c r="B532" s="643" t="s">
        <v>2422</v>
      </c>
      <c r="C532" s="643">
        <v>2014</v>
      </c>
      <c r="D532" s="123">
        <v>190</v>
      </c>
      <c r="E532" s="413"/>
      <c r="F532" s="96"/>
    </row>
    <row r="533" spans="1:6" ht="12.75">
      <c r="A533" s="677">
        <v>11</v>
      </c>
      <c r="B533" s="643" t="s">
        <v>2423</v>
      </c>
      <c r="C533" s="643">
        <v>2008</v>
      </c>
      <c r="D533" s="123">
        <v>1928.69</v>
      </c>
      <c r="E533" s="413"/>
      <c r="F533" s="96"/>
    </row>
    <row r="534" spans="1:6" ht="12.75">
      <c r="A534" s="4">
        <v>12</v>
      </c>
      <c r="B534" s="776" t="s">
        <v>1637</v>
      </c>
      <c r="C534" s="776">
        <v>2014</v>
      </c>
      <c r="D534" s="977">
        <v>5600</v>
      </c>
      <c r="E534" s="413"/>
      <c r="F534" s="96"/>
    </row>
    <row r="535" spans="1:6" ht="12.75">
      <c r="A535" s="677">
        <v>13</v>
      </c>
      <c r="B535" s="643" t="s">
        <v>2424</v>
      </c>
      <c r="C535" s="643">
        <v>2014</v>
      </c>
      <c r="D535" s="123">
        <v>120</v>
      </c>
      <c r="E535" s="413"/>
      <c r="F535" s="96"/>
    </row>
    <row r="536" spans="1:6" ht="12.75">
      <c r="A536" s="4">
        <v>14</v>
      </c>
      <c r="B536" s="643" t="s">
        <v>2425</v>
      </c>
      <c r="C536" s="643">
        <v>2008</v>
      </c>
      <c r="D536" s="123">
        <v>135.01</v>
      </c>
      <c r="E536" s="413"/>
      <c r="F536" s="96"/>
    </row>
    <row r="537" spans="1:6" ht="12.75">
      <c r="A537" s="677">
        <v>15</v>
      </c>
      <c r="B537" s="776" t="s">
        <v>2426</v>
      </c>
      <c r="C537" s="776">
        <v>2014</v>
      </c>
      <c r="D537" s="977">
        <v>869</v>
      </c>
      <c r="E537" s="413"/>
      <c r="F537" s="96"/>
    </row>
    <row r="538" spans="1:6" ht="12.75">
      <c r="A538" s="4">
        <v>16</v>
      </c>
      <c r="B538" s="776" t="s">
        <v>2426</v>
      </c>
      <c r="C538" s="776">
        <v>2016</v>
      </c>
      <c r="D538" s="977">
        <v>899</v>
      </c>
      <c r="E538" s="413"/>
      <c r="F538" s="96"/>
    </row>
    <row r="539" spans="1:6" ht="12.75">
      <c r="A539" s="677">
        <v>17</v>
      </c>
      <c r="B539" s="643" t="s">
        <v>2426</v>
      </c>
      <c r="C539" s="643">
        <v>2016</v>
      </c>
      <c r="D539" s="123">
        <v>899</v>
      </c>
      <c r="E539" s="413"/>
      <c r="F539" s="96"/>
    </row>
    <row r="540" spans="1:6" ht="12.75">
      <c r="A540" s="4">
        <v>18</v>
      </c>
      <c r="B540" s="643" t="s">
        <v>2426</v>
      </c>
      <c r="C540" s="643">
        <v>2016</v>
      </c>
      <c r="D540" s="123">
        <v>899</v>
      </c>
      <c r="E540" s="413"/>
      <c r="F540" s="96"/>
    </row>
    <row r="541" spans="1:6" ht="12.75">
      <c r="A541" s="677">
        <v>19</v>
      </c>
      <c r="B541" s="643" t="s">
        <v>2427</v>
      </c>
      <c r="C541" s="643">
        <v>2016</v>
      </c>
      <c r="D541" s="123">
        <v>289</v>
      </c>
      <c r="E541" s="413"/>
      <c r="F541" s="96"/>
    </row>
    <row r="542" spans="1:6" ht="12.75">
      <c r="A542" s="4">
        <v>20</v>
      </c>
      <c r="B542" s="643" t="s">
        <v>2428</v>
      </c>
      <c r="C542" s="643">
        <v>2016</v>
      </c>
      <c r="D542" s="123">
        <v>360</v>
      </c>
      <c r="E542" s="413"/>
      <c r="F542" s="96"/>
    </row>
    <row r="543" spans="1:6" ht="13.5" thickBot="1">
      <c r="A543" s="677">
        <v>21</v>
      </c>
      <c r="B543" s="985" t="s">
        <v>2429</v>
      </c>
      <c r="C543" s="985">
        <v>2014</v>
      </c>
      <c r="D543" s="986">
        <v>1003.95</v>
      </c>
      <c r="E543" s="413"/>
      <c r="F543" s="96"/>
    </row>
    <row r="544" spans="1:6" ht="15.75" thickBot="1">
      <c r="A544" s="1439" t="s">
        <v>472</v>
      </c>
      <c r="B544" s="1440"/>
      <c r="C544" s="395"/>
      <c r="D544" s="396">
        <f>SUM(D523:D543)</f>
        <v>20996.670000000002</v>
      </c>
      <c r="E544" s="413">
        <f>SUM(D544)</f>
        <v>20996.670000000002</v>
      </c>
      <c r="F544" s="96"/>
    </row>
    <row r="545" spans="1:6" s="516" customFormat="1" ht="24.75" customHeight="1">
      <c r="A545" s="1431" t="s">
        <v>312</v>
      </c>
      <c r="B545" s="1431"/>
      <c r="C545" s="1431"/>
      <c r="D545" s="987"/>
      <c r="E545" s="413"/>
      <c r="F545" s="983"/>
    </row>
    <row r="546" spans="1:6" ht="45">
      <c r="A546" s="365" t="s">
        <v>326</v>
      </c>
      <c r="B546" s="365" t="s">
        <v>199</v>
      </c>
      <c r="C546" s="365" t="s">
        <v>200</v>
      </c>
      <c r="D546" s="365" t="s">
        <v>201</v>
      </c>
      <c r="E546" s="413"/>
      <c r="F546" s="96"/>
    </row>
    <row r="547" spans="1:6" ht="12.75">
      <c r="A547" s="953">
        <v>1</v>
      </c>
      <c r="B547" s="984" t="s">
        <v>2441</v>
      </c>
      <c r="C547" s="953">
        <v>2014</v>
      </c>
      <c r="D547" s="988">
        <v>1530</v>
      </c>
      <c r="E547" s="412"/>
      <c r="F547" s="387"/>
    </row>
    <row r="548" spans="1:6" ht="12.75">
      <c r="A548" s="677">
        <v>2</v>
      </c>
      <c r="B548" s="647" t="s">
        <v>1639</v>
      </c>
      <c r="C548" s="677">
        <v>2016</v>
      </c>
      <c r="D548" s="978">
        <v>1691</v>
      </c>
      <c r="E548" s="413"/>
      <c r="F548" s="96"/>
    </row>
    <row r="549" spans="1:6" ht="12.75">
      <c r="A549" s="953">
        <v>3</v>
      </c>
      <c r="B549" s="647" t="s">
        <v>1640</v>
      </c>
      <c r="C549" s="677">
        <v>2016</v>
      </c>
      <c r="D549" s="978">
        <v>349</v>
      </c>
      <c r="E549" s="413"/>
      <c r="F549" s="96"/>
    </row>
    <row r="550" spans="1:6" ht="12.75">
      <c r="A550" s="677">
        <v>4</v>
      </c>
      <c r="B550" s="647" t="s">
        <v>2440</v>
      </c>
      <c r="C550" s="677">
        <v>2016</v>
      </c>
      <c r="D550" s="978">
        <v>915</v>
      </c>
      <c r="E550" s="413"/>
      <c r="F550" s="96"/>
    </row>
    <row r="551" spans="1:6" ht="12.75">
      <c r="A551" s="953">
        <v>5</v>
      </c>
      <c r="B551" s="647" t="s">
        <v>583</v>
      </c>
      <c r="C551" s="677">
        <v>2016</v>
      </c>
      <c r="D551" s="978">
        <v>352</v>
      </c>
      <c r="E551" s="413"/>
      <c r="F551" s="96"/>
    </row>
    <row r="552" spans="1:6" ht="13.5" thickBot="1">
      <c r="A552" s="677">
        <v>6</v>
      </c>
      <c r="B552" s="647" t="s">
        <v>207</v>
      </c>
      <c r="C552" s="677">
        <v>2016</v>
      </c>
      <c r="D552" s="978">
        <v>5200</v>
      </c>
      <c r="E552" s="413"/>
      <c r="F552" s="96"/>
    </row>
    <row r="553" spans="1:6" ht="15.75" thickBot="1">
      <c r="A553" s="1439" t="s">
        <v>472</v>
      </c>
      <c r="B553" s="1440"/>
      <c r="C553" s="395"/>
      <c r="D553" s="396">
        <f>SUM(D547:D552)</f>
        <v>10037</v>
      </c>
      <c r="E553" s="411">
        <f>SUM(D553)</f>
        <v>10037</v>
      </c>
      <c r="F553" s="95"/>
    </row>
    <row r="554" spans="1:6" ht="15.75">
      <c r="A554" s="400"/>
      <c r="B554" s="401"/>
      <c r="C554" s="401"/>
      <c r="D554" s="402"/>
      <c r="E554" s="413"/>
      <c r="F554" s="96"/>
    </row>
    <row r="555" spans="1:6" ht="15">
      <c r="A555" s="1435" t="s">
        <v>1641</v>
      </c>
      <c r="B555" s="1435"/>
      <c r="C555" s="1435"/>
      <c r="D555" s="1435"/>
      <c r="E555" s="413"/>
      <c r="F555" s="96"/>
    </row>
    <row r="556" spans="1:6" ht="45">
      <c r="A556" s="365" t="s">
        <v>326</v>
      </c>
      <c r="B556" s="365" t="s">
        <v>199</v>
      </c>
      <c r="C556" s="365" t="s">
        <v>200</v>
      </c>
      <c r="D556" s="365" t="s">
        <v>201</v>
      </c>
      <c r="E556" s="413"/>
      <c r="F556" s="96"/>
    </row>
    <row r="557" spans="1:6" ht="12.75">
      <c r="A557" s="677">
        <v>1</v>
      </c>
      <c r="B557" s="647" t="s">
        <v>1642</v>
      </c>
      <c r="C557" s="677">
        <v>2012</v>
      </c>
      <c r="D557" s="678">
        <v>1384</v>
      </c>
      <c r="E557" s="413"/>
      <c r="F557" s="96"/>
    </row>
    <row r="558" spans="1:6" ht="13.5" customHeight="1">
      <c r="A558" s="677">
        <v>2</v>
      </c>
      <c r="B558" s="647" t="s">
        <v>1643</v>
      </c>
      <c r="C558" s="677">
        <v>2014</v>
      </c>
      <c r="D558" s="678">
        <v>470</v>
      </c>
      <c r="E558" s="413"/>
      <c r="F558" s="97"/>
    </row>
    <row r="559" spans="1:6" ht="14.25" customHeight="1">
      <c r="A559" s="677">
        <v>3</v>
      </c>
      <c r="B559" s="647" t="s">
        <v>1644</v>
      </c>
      <c r="C559" s="677">
        <v>2015</v>
      </c>
      <c r="D559" s="678">
        <v>2138</v>
      </c>
      <c r="E559" s="413"/>
      <c r="F559" s="97"/>
    </row>
    <row r="560" spans="1:6" ht="11.25" customHeight="1">
      <c r="A560" s="677">
        <v>4</v>
      </c>
      <c r="B560" s="647" t="s">
        <v>819</v>
      </c>
      <c r="C560" s="677">
        <v>2015</v>
      </c>
      <c r="D560" s="678">
        <v>999</v>
      </c>
      <c r="E560" s="413"/>
      <c r="F560" s="97"/>
    </row>
    <row r="561" spans="1:6" ht="14.25" customHeight="1">
      <c r="A561" s="677">
        <v>5</v>
      </c>
      <c r="B561" s="647" t="s">
        <v>1645</v>
      </c>
      <c r="C561" s="677">
        <v>2012</v>
      </c>
      <c r="D561" s="678">
        <v>1174</v>
      </c>
      <c r="E561" s="413"/>
      <c r="F561" s="98"/>
    </row>
    <row r="562" spans="1:6" ht="13.5" customHeight="1">
      <c r="A562" s="677">
        <v>6</v>
      </c>
      <c r="B562" s="647" t="s">
        <v>1645</v>
      </c>
      <c r="C562" s="677">
        <v>2012</v>
      </c>
      <c r="D562" s="678">
        <v>1199</v>
      </c>
      <c r="E562" s="413"/>
      <c r="F562" s="97"/>
    </row>
    <row r="563" spans="1:6" ht="12.75">
      <c r="A563" s="677">
        <v>7</v>
      </c>
      <c r="B563" s="647" t="s">
        <v>1646</v>
      </c>
      <c r="C563" s="677">
        <v>2012</v>
      </c>
      <c r="D563" s="678">
        <v>1099</v>
      </c>
      <c r="E563" s="413"/>
      <c r="F563" s="97"/>
    </row>
    <row r="564" spans="1:6" ht="12.75">
      <c r="A564" s="677">
        <v>8</v>
      </c>
      <c r="B564" s="647" t="s">
        <v>1647</v>
      </c>
      <c r="C564" s="677">
        <v>2017</v>
      </c>
      <c r="D564" s="678">
        <v>899</v>
      </c>
      <c r="E564" s="413"/>
      <c r="F564" s="97"/>
    </row>
    <row r="565" spans="1:6" ht="12.75">
      <c r="A565" s="677">
        <v>9</v>
      </c>
      <c r="B565" s="989" t="s">
        <v>1647</v>
      </c>
      <c r="C565" s="677">
        <v>2017</v>
      </c>
      <c r="D565" s="678">
        <v>599</v>
      </c>
      <c r="E565" s="415"/>
      <c r="F565" s="97"/>
    </row>
    <row r="566" spans="1:6" ht="15.75" customHeight="1">
      <c r="A566" s="677">
        <v>10</v>
      </c>
      <c r="B566" s="989" t="s">
        <v>1648</v>
      </c>
      <c r="C566" s="677">
        <v>2016</v>
      </c>
      <c r="D566" s="678">
        <v>1950</v>
      </c>
      <c r="E566" s="413"/>
      <c r="F566" s="97"/>
    </row>
    <row r="567" spans="1:6" ht="12.75">
      <c r="A567" s="677">
        <v>11</v>
      </c>
      <c r="B567" s="990" t="s">
        <v>1649</v>
      </c>
      <c r="C567" s="677">
        <v>2016</v>
      </c>
      <c r="D567" s="678">
        <v>340</v>
      </c>
      <c r="E567" s="413"/>
      <c r="F567" s="97"/>
    </row>
    <row r="568" spans="1:6" ht="12.75">
      <c r="A568" s="953">
        <v>12</v>
      </c>
      <c r="B568" s="984" t="s">
        <v>1650</v>
      </c>
      <c r="C568" s="953">
        <v>2016</v>
      </c>
      <c r="D568" s="991">
        <v>5200</v>
      </c>
      <c r="E568" s="413"/>
      <c r="F568" s="97"/>
    </row>
    <row r="569" spans="1:6" ht="12.75">
      <c r="A569" s="953">
        <v>13</v>
      </c>
      <c r="B569" s="984" t="s">
        <v>1651</v>
      </c>
      <c r="C569" s="953">
        <v>2016</v>
      </c>
      <c r="D569" s="991">
        <v>2416</v>
      </c>
      <c r="E569" s="413"/>
      <c r="F569" s="97"/>
    </row>
    <row r="570" spans="1:6" ht="12.75">
      <c r="A570" s="677">
        <v>14</v>
      </c>
      <c r="B570" s="984" t="s">
        <v>515</v>
      </c>
      <c r="C570" s="953">
        <v>2016</v>
      </c>
      <c r="D570" s="991">
        <v>320</v>
      </c>
      <c r="E570" s="413"/>
      <c r="F570" s="97"/>
    </row>
    <row r="571" spans="1:6" ht="12.75">
      <c r="A571" s="677">
        <v>15</v>
      </c>
      <c r="B571" s="984" t="s">
        <v>1652</v>
      </c>
      <c r="C571" s="953">
        <v>2016</v>
      </c>
      <c r="D571" s="991">
        <v>360</v>
      </c>
      <c r="E571" s="413"/>
      <c r="F571" s="97"/>
    </row>
    <row r="572" spans="1:6" ht="12.75">
      <c r="A572" s="677">
        <v>16</v>
      </c>
      <c r="B572" s="647" t="s">
        <v>2449</v>
      </c>
      <c r="C572" s="953">
        <v>2017</v>
      </c>
      <c r="D572" s="991">
        <v>360</v>
      </c>
      <c r="E572" s="413"/>
      <c r="F572" s="97"/>
    </row>
    <row r="573" spans="1:6" ht="13.5" thickBot="1">
      <c r="A573" s="677">
        <v>17</v>
      </c>
      <c r="B573" s="647" t="s">
        <v>2450</v>
      </c>
      <c r="C573" s="677">
        <v>2018</v>
      </c>
      <c r="D573" s="678">
        <v>2000</v>
      </c>
      <c r="E573" s="413"/>
      <c r="F573" s="97"/>
    </row>
    <row r="574" spans="1:6" ht="15.75" thickBot="1">
      <c r="A574" s="1439" t="s">
        <v>472</v>
      </c>
      <c r="B574" s="1440"/>
      <c r="C574" s="395"/>
      <c r="D574" s="396">
        <f>SUM(D557:D573)</f>
        <v>22907</v>
      </c>
      <c r="E574" s="413">
        <f>SUM(D574)</f>
        <v>22907</v>
      </c>
      <c r="F574" s="97"/>
    </row>
    <row r="575" spans="1:6" s="516" customFormat="1" ht="24.75" customHeight="1">
      <c r="A575" s="1431" t="s">
        <v>1732</v>
      </c>
      <c r="B575" s="1431"/>
      <c r="C575" s="1431"/>
      <c r="D575" s="1431"/>
      <c r="E575" s="413"/>
      <c r="F575" s="98"/>
    </row>
    <row r="576" spans="1:6" ht="45">
      <c r="A576" s="365" t="s">
        <v>326</v>
      </c>
      <c r="B576" s="365" t="s">
        <v>199</v>
      </c>
      <c r="C576" s="365" t="s">
        <v>200</v>
      </c>
      <c r="D576" s="365" t="s">
        <v>201</v>
      </c>
      <c r="E576" s="413"/>
      <c r="F576" s="97"/>
    </row>
    <row r="577" spans="1:6" ht="12.75">
      <c r="A577" s="677">
        <v>1</v>
      </c>
      <c r="B577" s="647" t="s">
        <v>208</v>
      </c>
      <c r="C577" s="643">
        <v>2012</v>
      </c>
      <c r="D577" s="123">
        <v>1699</v>
      </c>
      <c r="E577" s="413"/>
      <c r="F577" s="97"/>
    </row>
    <row r="578" spans="1:6" ht="12.75">
      <c r="A578" s="677">
        <v>2</v>
      </c>
      <c r="B578" s="647" t="s">
        <v>209</v>
      </c>
      <c r="C578" s="643">
        <v>2012</v>
      </c>
      <c r="D578" s="123">
        <v>229</v>
      </c>
      <c r="E578" s="413"/>
      <c r="F578" s="97"/>
    </row>
    <row r="579" spans="1:6" ht="12.75">
      <c r="A579" s="4">
        <v>3</v>
      </c>
      <c r="B579" s="643" t="s">
        <v>210</v>
      </c>
      <c r="C579" s="643">
        <v>2012</v>
      </c>
      <c r="D579" s="123">
        <v>3444</v>
      </c>
      <c r="E579" s="413"/>
      <c r="F579" s="97"/>
    </row>
    <row r="580" spans="1:6" ht="12.75">
      <c r="A580" s="4">
        <v>4</v>
      </c>
      <c r="B580" s="643" t="s">
        <v>827</v>
      </c>
      <c r="C580" s="643">
        <v>2015</v>
      </c>
      <c r="D580" s="123">
        <v>139</v>
      </c>
      <c r="E580" s="413"/>
      <c r="F580" s="96"/>
    </row>
    <row r="581" spans="1:6" ht="12.75">
      <c r="A581" s="4">
        <v>5</v>
      </c>
      <c r="B581" s="643" t="s">
        <v>1653</v>
      </c>
      <c r="C581" s="643">
        <v>2015</v>
      </c>
      <c r="D581" s="123">
        <v>1868</v>
      </c>
      <c r="E581" s="413"/>
      <c r="F581" s="97"/>
    </row>
    <row r="582" spans="1:6" ht="12.75">
      <c r="A582" s="4">
        <v>6</v>
      </c>
      <c r="B582" s="643" t="s">
        <v>1654</v>
      </c>
      <c r="C582" s="643">
        <v>2015</v>
      </c>
      <c r="D582" s="123">
        <v>549</v>
      </c>
      <c r="E582" s="413"/>
      <c r="F582" s="97"/>
    </row>
    <row r="583" spans="1:6" ht="12.75">
      <c r="A583" s="4">
        <v>7</v>
      </c>
      <c r="B583" s="643" t="s">
        <v>828</v>
      </c>
      <c r="C583" s="643">
        <v>2015</v>
      </c>
      <c r="D583" s="123">
        <v>1349.99</v>
      </c>
      <c r="E583" s="413"/>
      <c r="F583" s="97"/>
    </row>
    <row r="584" spans="1:6" ht="12.75">
      <c r="A584" s="4">
        <v>8</v>
      </c>
      <c r="B584" s="643" t="s">
        <v>829</v>
      </c>
      <c r="C584" s="643">
        <v>2014</v>
      </c>
      <c r="D584" s="123">
        <v>429</v>
      </c>
      <c r="E584" s="413"/>
      <c r="F584" s="97"/>
    </row>
    <row r="585" spans="1:6" ht="12.75">
      <c r="A585" s="4">
        <v>9</v>
      </c>
      <c r="B585" s="643" t="s">
        <v>207</v>
      </c>
      <c r="C585" s="643">
        <v>2016</v>
      </c>
      <c r="D585" s="123">
        <v>5200</v>
      </c>
      <c r="E585" s="413"/>
      <c r="F585" s="97"/>
    </row>
    <row r="586" spans="1:6" ht="12.75">
      <c r="A586" s="4">
        <v>10</v>
      </c>
      <c r="B586" s="643" t="s">
        <v>1655</v>
      </c>
      <c r="C586" s="643">
        <v>2016</v>
      </c>
      <c r="D586" s="123">
        <v>9400</v>
      </c>
      <c r="E586" s="413"/>
      <c r="F586" s="97"/>
    </row>
    <row r="587" spans="1:6" ht="12.75">
      <c r="A587" s="4">
        <v>11</v>
      </c>
      <c r="B587" s="643" t="s">
        <v>1656</v>
      </c>
      <c r="C587" s="643">
        <v>2016</v>
      </c>
      <c r="D587" s="123">
        <v>2416</v>
      </c>
      <c r="E587" s="413"/>
      <c r="F587" s="97"/>
    </row>
    <row r="588" spans="1:6" ht="12.75">
      <c r="A588" s="4">
        <v>12</v>
      </c>
      <c r="B588" s="643" t="s">
        <v>1657</v>
      </c>
      <c r="C588" s="643">
        <v>2016</v>
      </c>
      <c r="D588" s="123">
        <v>799</v>
      </c>
      <c r="E588" s="413"/>
      <c r="F588" s="97"/>
    </row>
    <row r="589" spans="1:6" ht="12.75">
      <c r="A589" s="4">
        <v>13</v>
      </c>
      <c r="B589" s="643" t="s">
        <v>1658</v>
      </c>
      <c r="C589" s="643">
        <v>2016</v>
      </c>
      <c r="D589" s="123">
        <v>190</v>
      </c>
      <c r="E589" s="413"/>
      <c r="F589" s="97"/>
    </row>
    <row r="590" spans="1:6" ht="12.75">
      <c r="A590" s="4">
        <v>14</v>
      </c>
      <c r="B590" s="643" t="s">
        <v>1659</v>
      </c>
      <c r="C590" s="643">
        <v>2016</v>
      </c>
      <c r="D590" s="123">
        <v>295</v>
      </c>
      <c r="E590" s="413"/>
      <c r="F590" s="97"/>
    </row>
    <row r="591" spans="1:6" ht="12.75">
      <c r="A591" s="4">
        <v>15</v>
      </c>
      <c r="B591" s="643" t="s">
        <v>2451</v>
      </c>
      <c r="C591" s="643">
        <v>2017</v>
      </c>
      <c r="D591" s="123">
        <v>249</v>
      </c>
      <c r="E591" s="413"/>
      <c r="F591" s="97"/>
    </row>
    <row r="592" spans="1:6" ht="12.75">
      <c r="A592" s="4">
        <v>16</v>
      </c>
      <c r="B592" s="643" t="s">
        <v>1660</v>
      </c>
      <c r="C592" s="643">
        <v>2017</v>
      </c>
      <c r="D592" s="123">
        <v>1599</v>
      </c>
      <c r="E592" s="413"/>
      <c r="F592" s="97"/>
    </row>
    <row r="593" spans="1:6" ht="13.5" thickBot="1">
      <c r="A593" s="6">
        <v>17</v>
      </c>
      <c r="B593" s="985" t="s">
        <v>2452</v>
      </c>
      <c r="C593" s="985">
        <v>2018</v>
      </c>
      <c r="D593" s="986">
        <v>549</v>
      </c>
      <c r="E593" s="413"/>
      <c r="F593" s="97"/>
    </row>
    <row r="594" spans="1:6" ht="15.75" thickBot="1">
      <c r="A594" s="1439" t="s">
        <v>472</v>
      </c>
      <c r="B594" s="1440"/>
      <c r="C594" s="395"/>
      <c r="D594" s="396">
        <f>SUM(D577:D593)</f>
        <v>30403.989999999998</v>
      </c>
      <c r="E594" s="413">
        <f>SUM(D594)</f>
        <v>30403.989999999998</v>
      </c>
      <c r="F594" s="97"/>
    </row>
    <row r="595" spans="1:6" s="516" customFormat="1" ht="24.75" customHeight="1">
      <c r="A595" s="1431" t="s">
        <v>1661</v>
      </c>
      <c r="B595" s="1431"/>
      <c r="C595" s="1431"/>
      <c r="D595" s="1431"/>
      <c r="E595" s="413"/>
      <c r="F595" s="98"/>
    </row>
    <row r="596" spans="1:6" ht="45">
      <c r="A596" s="365" t="s">
        <v>326</v>
      </c>
      <c r="B596" s="365" t="s">
        <v>199</v>
      </c>
      <c r="C596" s="365" t="s">
        <v>200</v>
      </c>
      <c r="D596" s="365" t="s">
        <v>201</v>
      </c>
      <c r="E596" s="413"/>
      <c r="F596" s="97"/>
    </row>
    <row r="597" spans="1:6" ht="12.75">
      <c r="A597" s="922">
        <v>1</v>
      </c>
      <c r="B597" s="869" t="s">
        <v>2454</v>
      </c>
      <c r="C597" s="998">
        <v>2006</v>
      </c>
      <c r="D597" s="999">
        <v>780</v>
      </c>
      <c r="E597" s="413"/>
      <c r="F597" s="97"/>
    </row>
    <row r="598" spans="1:6" ht="12.75">
      <c r="A598" s="922">
        <v>2</v>
      </c>
      <c r="B598" s="869" t="s">
        <v>2455</v>
      </c>
      <c r="C598" s="998">
        <v>2007</v>
      </c>
      <c r="D598" s="999">
        <v>7442</v>
      </c>
      <c r="E598" s="413"/>
      <c r="F598" s="97"/>
    </row>
    <row r="599" spans="1:6" ht="12.75">
      <c r="A599" s="922">
        <v>3</v>
      </c>
      <c r="B599" s="869" t="s">
        <v>2456</v>
      </c>
      <c r="C599" s="998">
        <v>2006</v>
      </c>
      <c r="D599" s="999">
        <v>450</v>
      </c>
      <c r="E599" s="413"/>
      <c r="F599" s="97"/>
    </row>
    <row r="600" spans="1:6" ht="12.75">
      <c r="A600" s="922">
        <v>4</v>
      </c>
      <c r="B600" s="869" t="s">
        <v>2457</v>
      </c>
      <c r="C600" s="998">
        <v>2007</v>
      </c>
      <c r="D600" s="999">
        <v>629</v>
      </c>
      <c r="E600" s="413"/>
      <c r="F600" s="97"/>
    </row>
    <row r="601" spans="1:6" ht="12.75">
      <c r="A601" s="922">
        <v>5</v>
      </c>
      <c r="B601" s="869" t="s">
        <v>2458</v>
      </c>
      <c r="C601" s="998">
        <v>2007</v>
      </c>
      <c r="D601" s="999">
        <v>2859</v>
      </c>
      <c r="E601" s="413"/>
      <c r="F601" s="97"/>
    </row>
    <row r="602" spans="1:6" ht="12.75">
      <c r="A602" s="922">
        <v>6</v>
      </c>
      <c r="B602" s="869" t="s">
        <v>151</v>
      </c>
      <c r="C602" s="998">
        <v>2006</v>
      </c>
      <c r="D602" s="999">
        <v>2125</v>
      </c>
      <c r="E602" s="413"/>
      <c r="F602" s="97"/>
    </row>
    <row r="603" spans="1:6" ht="12.75">
      <c r="A603" s="922">
        <v>7</v>
      </c>
      <c r="B603" s="1000" t="s">
        <v>2459</v>
      </c>
      <c r="C603" s="942">
        <v>2006</v>
      </c>
      <c r="D603" s="867">
        <v>400</v>
      </c>
      <c r="E603" s="413"/>
      <c r="F603" s="97"/>
    </row>
    <row r="604" spans="1:6" ht="12.75">
      <c r="A604" s="922">
        <v>8</v>
      </c>
      <c r="B604" s="1000" t="s">
        <v>151</v>
      </c>
      <c r="C604" s="942">
        <v>2006</v>
      </c>
      <c r="D604" s="867">
        <v>2700</v>
      </c>
      <c r="E604" s="413"/>
      <c r="F604" s="97"/>
    </row>
    <row r="605" spans="1:6" ht="12.75">
      <c r="A605" s="922">
        <v>9</v>
      </c>
      <c r="B605" s="1000" t="s">
        <v>2460</v>
      </c>
      <c r="C605" s="942">
        <v>2011</v>
      </c>
      <c r="D605" s="867">
        <v>399</v>
      </c>
      <c r="E605" s="413"/>
      <c r="F605" s="97"/>
    </row>
    <row r="606" spans="1:6" ht="12.75">
      <c r="A606" s="922">
        <v>10</v>
      </c>
      <c r="B606" s="1000" t="s">
        <v>156</v>
      </c>
      <c r="C606" s="942">
        <v>2015</v>
      </c>
      <c r="D606" s="867">
        <v>379</v>
      </c>
      <c r="E606" s="413"/>
      <c r="F606" s="97"/>
    </row>
    <row r="607" spans="1:6" ht="12.75">
      <c r="A607" s="922">
        <v>11</v>
      </c>
      <c r="B607" s="1000" t="s">
        <v>1662</v>
      </c>
      <c r="C607" s="942">
        <v>2016</v>
      </c>
      <c r="D607" s="867">
        <v>2416</v>
      </c>
      <c r="E607" s="413"/>
      <c r="F607" s="97"/>
    </row>
    <row r="608" spans="1:6" ht="12.75">
      <c r="A608" s="922">
        <v>12</v>
      </c>
      <c r="B608" s="1000" t="s">
        <v>1663</v>
      </c>
      <c r="C608" s="942">
        <v>2016</v>
      </c>
      <c r="D608" s="867">
        <v>5200</v>
      </c>
      <c r="E608" s="413"/>
      <c r="F608" s="97"/>
    </row>
    <row r="609" spans="1:6" ht="12.75">
      <c r="A609" s="1001">
        <v>12</v>
      </c>
      <c r="B609" s="894"/>
      <c r="C609" s="942"/>
      <c r="D609" s="867">
        <v>1383.75</v>
      </c>
      <c r="E609" s="413"/>
      <c r="F609" s="97"/>
    </row>
    <row r="610" spans="1:6" ht="12.75">
      <c r="A610" s="1001">
        <v>13</v>
      </c>
      <c r="B610" s="894" t="s">
        <v>2461</v>
      </c>
      <c r="C610" s="942">
        <v>2016</v>
      </c>
      <c r="D610" s="867">
        <v>1756</v>
      </c>
      <c r="E610" s="413"/>
      <c r="F610" s="97"/>
    </row>
    <row r="611" spans="1:6" ht="12.75">
      <c r="A611" s="1001">
        <v>14</v>
      </c>
      <c r="B611" s="894" t="s">
        <v>1664</v>
      </c>
      <c r="C611" s="942">
        <v>2016</v>
      </c>
      <c r="D611" s="867">
        <v>252</v>
      </c>
      <c r="E611" s="413"/>
      <c r="F611" s="97"/>
    </row>
    <row r="612" spans="1:6" ht="12.75">
      <c r="A612" s="1001">
        <v>15</v>
      </c>
      <c r="B612" s="894" t="s">
        <v>2462</v>
      </c>
      <c r="C612" s="942">
        <v>2016</v>
      </c>
      <c r="D612" s="867">
        <v>334</v>
      </c>
      <c r="E612" s="413"/>
      <c r="F612" s="97"/>
    </row>
    <row r="613" spans="1:6" ht="12.75">
      <c r="A613" s="1001">
        <v>16</v>
      </c>
      <c r="B613" s="894" t="s">
        <v>2463</v>
      </c>
      <c r="C613" s="942" t="s">
        <v>2465</v>
      </c>
      <c r="D613" s="867">
        <v>2855</v>
      </c>
      <c r="E613" s="413"/>
      <c r="F613" s="97"/>
    </row>
    <row r="614" spans="1:6" ht="13.5" thickBot="1">
      <c r="A614" s="922">
        <v>17</v>
      </c>
      <c r="B614" s="894" t="s">
        <v>2464</v>
      </c>
      <c r="C614" s="942" t="s">
        <v>2465</v>
      </c>
      <c r="D614" s="867">
        <v>895</v>
      </c>
      <c r="E614" s="413"/>
      <c r="F614" s="97"/>
    </row>
    <row r="615" spans="1:6" ht="15.75" thickBot="1">
      <c r="A615" s="1439" t="s">
        <v>472</v>
      </c>
      <c r="B615" s="1440"/>
      <c r="C615" s="395"/>
      <c r="D615" s="396">
        <f>SUM(D597:D614)</f>
        <v>33254.75</v>
      </c>
      <c r="E615" s="413">
        <f>SUM(D615)</f>
        <v>33254.75</v>
      </c>
      <c r="F615" s="97"/>
    </row>
    <row r="616" spans="1:6" s="516" customFormat="1" ht="24.75" customHeight="1">
      <c r="A616" s="1431" t="s">
        <v>316</v>
      </c>
      <c r="B616" s="1431"/>
      <c r="C616" s="1431"/>
      <c r="D616" s="1006"/>
      <c r="E616" s="413"/>
      <c r="F616" s="98"/>
    </row>
    <row r="617" spans="1:6" ht="45">
      <c r="A617" s="365" t="s">
        <v>326</v>
      </c>
      <c r="B617" s="365" t="s">
        <v>199</v>
      </c>
      <c r="C617" s="365" t="s">
        <v>200</v>
      </c>
      <c r="D617" s="365" t="s">
        <v>201</v>
      </c>
      <c r="E617" s="415"/>
      <c r="F617" s="97"/>
    </row>
    <row r="618" spans="1:6" ht="15.75" customHeight="1">
      <c r="A618" s="953">
        <v>1</v>
      </c>
      <c r="B618" s="869" t="s">
        <v>2504</v>
      </c>
      <c r="C618" s="998">
        <v>2014</v>
      </c>
      <c r="D618" s="999">
        <v>1439.03</v>
      </c>
      <c r="E618" s="413"/>
      <c r="F618" s="97"/>
    </row>
    <row r="619" spans="1:6" ht="13.5" customHeight="1">
      <c r="A619" s="677">
        <v>2</v>
      </c>
      <c r="B619" s="869" t="s">
        <v>2505</v>
      </c>
      <c r="C619" s="998">
        <v>2015</v>
      </c>
      <c r="D619" s="999">
        <v>1940</v>
      </c>
      <c r="E619" s="412"/>
      <c r="F619" s="97"/>
    </row>
    <row r="620" spans="1:6" ht="14.25" customHeight="1">
      <c r="A620" s="677">
        <v>3</v>
      </c>
      <c r="B620" s="869" t="s">
        <v>839</v>
      </c>
      <c r="C620" s="998">
        <v>2015</v>
      </c>
      <c r="D620" s="999">
        <v>2353.24</v>
      </c>
      <c r="E620" s="413"/>
      <c r="F620" s="97"/>
    </row>
    <row r="621" spans="1:6" ht="12" customHeight="1">
      <c r="A621" s="677">
        <v>4</v>
      </c>
      <c r="B621" s="869" t="s">
        <v>838</v>
      </c>
      <c r="C621" s="998">
        <v>2015</v>
      </c>
      <c r="D621" s="999">
        <v>1955.75</v>
      </c>
      <c r="E621" s="413"/>
      <c r="F621" s="97"/>
    </row>
    <row r="622" spans="1:6" ht="12" customHeight="1">
      <c r="A622" s="677">
        <v>5</v>
      </c>
      <c r="B622" s="869" t="s">
        <v>2507</v>
      </c>
      <c r="C622" s="998">
        <v>2015</v>
      </c>
      <c r="D622" s="999">
        <v>30600</v>
      </c>
      <c r="E622" s="413"/>
      <c r="F622" s="97"/>
    </row>
    <row r="623" spans="1:6" ht="13.5" customHeight="1">
      <c r="A623" s="677">
        <v>6</v>
      </c>
      <c r="B623" s="1000" t="s">
        <v>2508</v>
      </c>
      <c r="C623" s="998">
        <v>2016</v>
      </c>
      <c r="D623" s="999">
        <v>11100</v>
      </c>
      <c r="E623" s="413"/>
      <c r="F623" s="97"/>
    </row>
    <row r="624" spans="1:6" ht="11.25" customHeight="1">
      <c r="A624" s="677">
        <v>7</v>
      </c>
      <c r="B624" s="869" t="s">
        <v>2506</v>
      </c>
      <c r="C624" s="998">
        <v>2017</v>
      </c>
      <c r="D624" s="999">
        <v>3540.64</v>
      </c>
      <c r="E624" s="413"/>
      <c r="F624" s="97"/>
    </row>
    <row r="625" spans="1:6" ht="12" customHeight="1">
      <c r="A625" s="677">
        <v>8</v>
      </c>
      <c r="B625" s="869" t="s">
        <v>2509</v>
      </c>
      <c r="C625" s="998">
        <v>2018</v>
      </c>
      <c r="D625" s="999">
        <v>9780</v>
      </c>
      <c r="E625" s="413"/>
      <c r="F625" s="97"/>
    </row>
    <row r="626" spans="1:6" ht="13.5" customHeight="1" thickBot="1">
      <c r="A626" s="677">
        <v>9</v>
      </c>
      <c r="B626" s="1007" t="s">
        <v>2510</v>
      </c>
      <c r="C626" s="1008">
        <v>2019</v>
      </c>
      <c r="D626" s="867">
        <v>4278.86</v>
      </c>
      <c r="E626" s="412"/>
      <c r="F626" s="97"/>
    </row>
    <row r="627" spans="1:6" ht="15" customHeight="1" thickBot="1">
      <c r="A627" s="1439" t="s">
        <v>472</v>
      </c>
      <c r="B627" s="1440"/>
      <c r="C627" s="395"/>
      <c r="D627" s="396">
        <f>SUM(D618:D626)</f>
        <v>66987.51999999999</v>
      </c>
      <c r="E627" s="413">
        <f>SUM(D627)</f>
        <v>66987.51999999999</v>
      </c>
      <c r="F627" s="97"/>
    </row>
    <row r="628" spans="1:6" ht="15" customHeight="1" thickBot="1">
      <c r="A628" s="249"/>
      <c r="B628" s="22"/>
      <c r="C628" s="22"/>
      <c r="D628" s="19"/>
      <c r="E628" s="413"/>
      <c r="F628" s="97"/>
    </row>
    <row r="629" spans="1:6" ht="19.5" customHeight="1" thickBot="1">
      <c r="A629" s="237"/>
      <c r="B629" s="429" t="s">
        <v>1665</v>
      </c>
      <c r="C629" s="430"/>
      <c r="D629" s="416">
        <f>SUM(E5:E627)</f>
        <v>2078925.5099999998</v>
      </c>
      <c r="E629" s="408"/>
      <c r="F629" s="97"/>
    </row>
    <row r="630" spans="1:6" ht="14.25" customHeight="1">
      <c r="A630" s="21"/>
      <c r="B630" s="22"/>
      <c r="C630" s="22"/>
      <c r="D630" s="19"/>
      <c r="E630" s="85"/>
      <c r="F630" s="97"/>
    </row>
    <row r="631" spans="1:6" ht="24.75" customHeight="1">
      <c r="A631" s="1445" t="s">
        <v>1666</v>
      </c>
      <c r="B631" s="1446"/>
      <c r="C631" s="1446"/>
      <c r="D631" s="1447"/>
      <c r="E631" s="417"/>
      <c r="F631" s="97"/>
    </row>
    <row r="632" spans="2:6" ht="15">
      <c r="B632" s="337" t="s">
        <v>289</v>
      </c>
      <c r="E632" s="376"/>
      <c r="F632" s="97"/>
    </row>
    <row r="633" spans="1:6" ht="45">
      <c r="A633" s="365" t="s">
        <v>326</v>
      </c>
      <c r="B633" s="365" t="s">
        <v>199</v>
      </c>
      <c r="C633" s="365" t="s">
        <v>200</v>
      </c>
      <c r="D633" s="366" t="s">
        <v>201</v>
      </c>
      <c r="E633" s="376"/>
      <c r="F633" s="97"/>
    </row>
    <row r="634" spans="1:6" ht="12.75">
      <c r="A634" s="828">
        <v>1</v>
      </c>
      <c r="B634" s="1011" t="s">
        <v>1673</v>
      </c>
      <c r="C634" s="1012">
        <v>42012</v>
      </c>
      <c r="D634" s="1013">
        <v>2499</v>
      </c>
      <c r="E634" s="376"/>
      <c r="F634" s="97"/>
    </row>
    <row r="635" spans="1:6" ht="12.75">
      <c r="A635" s="367">
        <v>2</v>
      </c>
      <c r="B635" s="1011" t="s">
        <v>1674</v>
      </c>
      <c r="C635" s="1014">
        <v>42095</v>
      </c>
      <c r="D635" s="1015">
        <v>3550</v>
      </c>
      <c r="E635" s="376"/>
      <c r="F635" s="97"/>
    </row>
    <row r="636" spans="1:6" ht="12.75">
      <c r="A636" s="830">
        <v>3</v>
      </c>
      <c r="B636" s="1016" t="s">
        <v>1675</v>
      </c>
      <c r="C636" s="1012">
        <v>42355</v>
      </c>
      <c r="D636" s="1013">
        <v>370</v>
      </c>
      <c r="E636" s="85"/>
      <c r="F636" s="97"/>
    </row>
    <row r="637" spans="1:6" ht="12.75">
      <c r="A637" s="367">
        <v>4</v>
      </c>
      <c r="B637" s="1016" t="s">
        <v>1675</v>
      </c>
      <c r="C637" s="1012">
        <v>42355</v>
      </c>
      <c r="D637" s="1013">
        <v>370</v>
      </c>
      <c r="E637" s="85"/>
      <c r="F637" s="97"/>
    </row>
    <row r="638" spans="1:6" ht="12.75">
      <c r="A638" s="830">
        <v>5</v>
      </c>
      <c r="B638" s="1016" t="s">
        <v>1675</v>
      </c>
      <c r="C638" s="1012">
        <v>42355</v>
      </c>
      <c r="D638" s="1013">
        <v>370</v>
      </c>
      <c r="E638" s="403"/>
      <c r="F638" s="97"/>
    </row>
    <row r="639" spans="1:6" ht="15.75" customHeight="1">
      <c r="A639" s="367">
        <v>6</v>
      </c>
      <c r="B639" s="1016" t="s">
        <v>1676</v>
      </c>
      <c r="C639" s="1012">
        <v>42356</v>
      </c>
      <c r="D639" s="1013">
        <v>2290</v>
      </c>
      <c r="E639" s="85"/>
      <c r="F639" s="97"/>
    </row>
    <row r="640" spans="1:6" ht="12.75">
      <c r="A640" s="830">
        <v>7</v>
      </c>
      <c r="B640" s="1016" t="s">
        <v>1677</v>
      </c>
      <c r="C640" s="1012">
        <v>42397</v>
      </c>
      <c r="D640" s="1013">
        <v>364</v>
      </c>
      <c r="E640" s="85"/>
      <c r="F640" s="97"/>
    </row>
    <row r="641" spans="1:6" ht="12.75">
      <c r="A641" s="367">
        <v>8</v>
      </c>
      <c r="B641" s="1016" t="s">
        <v>1677</v>
      </c>
      <c r="C641" s="1012">
        <v>42397</v>
      </c>
      <c r="D641" s="1013">
        <v>364</v>
      </c>
      <c r="E641" s="85"/>
      <c r="F641" s="404"/>
    </row>
    <row r="642" spans="1:6" ht="15.75" customHeight="1">
      <c r="A642" s="830">
        <v>9</v>
      </c>
      <c r="B642" s="1016" t="s">
        <v>1678</v>
      </c>
      <c r="C642" s="1012">
        <v>42418</v>
      </c>
      <c r="D642" s="1013">
        <v>1881.9</v>
      </c>
      <c r="E642" s="85"/>
      <c r="F642" s="97"/>
    </row>
    <row r="643" spans="1:6" ht="12.75">
      <c r="A643" s="367">
        <v>10</v>
      </c>
      <c r="B643" s="1016" t="s">
        <v>1678</v>
      </c>
      <c r="C643" s="1012">
        <v>42418</v>
      </c>
      <c r="D643" s="1013">
        <v>1881.9</v>
      </c>
      <c r="E643" s="85"/>
      <c r="F643" s="97"/>
    </row>
    <row r="644" spans="1:6" ht="12.75">
      <c r="A644" s="830">
        <v>11</v>
      </c>
      <c r="B644" s="1016" t="s">
        <v>1679</v>
      </c>
      <c r="C644" s="1012">
        <v>42499</v>
      </c>
      <c r="D644" s="1013">
        <v>2192</v>
      </c>
      <c r="E644" s="85"/>
      <c r="F644" s="97"/>
    </row>
    <row r="645" spans="1:6" ht="12.75">
      <c r="A645" s="367">
        <v>12</v>
      </c>
      <c r="B645" s="1016" t="s">
        <v>1679</v>
      </c>
      <c r="C645" s="1012">
        <v>42499</v>
      </c>
      <c r="D645" s="1013">
        <v>2192</v>
      </c>
      <c r="E645" s="85"/>
      <c r="F645" s="97"/>
    </row>
    <row r="646" spans="1:6" ht="12.75">
      <c r="A646" s="830">
        <v>13</v>
      </c>
      <c r="B646" s="1016" t="s">
        <v>1679</v>
      </c>
      <c r="C646" s="1012">
        <v>42499</v>
      </c>
      <c r="D646" s="1013">
        <v>2192</v>
      </c>
      <c r="E646" s="85"/>
      <c r="F646" s="97"/>
    </row>
    <row r="647" spans="1:6" ht="12.75">
      <c r="A647" s="367">
        <v>14</v>
      </c>
      <c r="B647" s="1016" t="s">
        <v>1680</v>
      </c>
      <c r="C647" s="1012">
        <v>42725</v>
      </c>
      <c r="D647" s="1013">
        <v>3013.5</v>
      </c>
      <c r="E647" s="85"/>
      <c r="F647" s="97"/>
    </row>
    <row r="648" spans="1:6" ht="12.75">
      <c r="A648" s="830">
        <v>15</v>
      </c>
      <c r="B648" s="1016" t="s">
        <v>1680</v>
      </c>
      <c r="C648" s="1012">
        <v>42725</v>
      </c>
      <c r="D648" s="1013">
        <v>3013.5</v>
      </c>
      <c r="E648" s="85"/>
      <c r="F648" s="97"/>
    </row>
    <row r="649" spans="1:6" ht="12.75">
      <c r="A649" s="367">
        <v>16</v>
      </c>
      <c r="B649" s="1016" t="s">
        <v>1681</v>
      </c>
      <c r="C649" s="1012">
        <v>42816</v>
      </c>
      <c r="D649" s="1013">
        <v>2669.1</v>
      </c>
      <c r="E649" s="85"/>
      <c r="F649" s="97"/>
    </row>
    <row r="650" spans="1:6" ht="12.75">
      <c r="A650" s="830">
        <v>17</v>
      </c>
      <c r="B650" s="1016" t="s">
        <v>1682</v>
      </c>
      <c r="C650" s="1012">
        <v>42816</v>
      </c>
      <c r="D650" s="1013">
        <v>2669.1</v>
      </c>
      <c r="E650" s="85"/>
      <c r="F650" s="97"/>
    </row>
    <row r="651" spans="1:6" ht="12.75">
      <c r="A651" s="367">
        <v>18</v>
      </c>
      <c r="B651" s="1016" t="s">
        <v>1683</v>
      </c>
      <c r="C651" s="1012">
        <v>42877</v>
      </c>
      <c r="D651" s="1013">
        <v>2777.87</v>
      </c>
      <c r="E651" s="85"/>
      <c r="F651" s="97"/>
    </row>
    <row r="652" spans="1:6" ht="12.75">
      <c r="A652" s="830">
        <v>19</v>
      </c>
      <c r="B652" s="1016" t="s">
        <v>1684</v>
      </c>
      <c r="C652" s="1012">
        <v>42919</v>
      </c>
      <c r="D652" s="1013">
        <v>2300</v>
      </c>
      <c r="E652" s="85"/>
      <c r="F652" s="97"/>
    </row>
    <row r="653" spans="1:6" ht="12.75">
      <c r="A653" s="367">
        <v>20</v>
      </c>
      <c r="B653" s="1016" t="s">
        <v>1685</v>
      </c>
      <c r="C653" s="1012">
        <v>42921</v>
      </c>
      <c r="D653" s="1013">
        <v>1070.1</v>
      </c>
      <c r="E653" s="85"/>
      <c r="F653" s="97"/>
    </row>
    <row r="654" spans="1:6" ht="12.75">
      <c r="A654" s="830">
        <v>21</v>
      </c>
      <c r="B654" s="725" t="s">
        <v>2124</v>
      </c>
      <c r="C654" s="726">
        <v>43097</v>
      </c>
      <c r="D654" s="727">
        <v>965.32</v>
      </c>
      <c r="E654" s="85"/>
      <c r="F654" s="97"/>
    </row>
    <row r="655" spans="1:6" ht="12.75">
      <c r="A655" s="367">
        <v>22</v>
      </c>
      <c r="B655" s="725" t="s">
        <v>2090</v>
      </c>
      <c r="C655" s="726">
        <v>43262</v>
      </c>
      <c r="D655" s="727">
        <v>1420</v>
      </c>
      <c r="E655" s="85"/>
      <c r="F655" s="97"/>
    </row>
    <row r="656" spans="1:6" ht="12.75">
      <c r="A656" s="830">
        <v>23</v>
      </c>
      <c r="B656" s="725" t="s">
        <v>2090</v>
      </c>
      <c r="C656" s="726">
        <v>43262</v>
      </c>
      <c r="D656" s="727">
        <v>1420</v>
      </c>
      <c r="E656" s="85"/>
      <c r="F656" s="97"/>
    </row>
    <row r="657" spans="1:6" ht="12.75">
      <c r="A657" s="367">
        <v>24</v>
      </c>
      <c r="B657" s="725" t="s">
        <v>2092</v>
      </c>
      <c r="C657" s="726">
        <v>43291</v>
      </c>
      <c r="D657" s="727">
        <v>1140</v>
      </c>
      <c r="E657" s="85"/>
      <c r="F657" s="97"/>
    </row>
    <row r="658" spans="1:6" ht="12.75">
      <c r="A658" s="830">
        <v>25</v>
      </c>
      <c r="B658" s="725" t="s">
        <v>2093</v>
      </c>
      <c r="C658" s="726">
        <v>43339</v>
      </c>
      <c r="D658" s="727">
        <v>984</v>
      </c>
      <c r="E658" s="85"/>
      <c r="F658" s="97"/>
    </row>
    <row r="659" spans="1:6" ht="13.5" thickBot="1">
      <c r="A659" s="367">
        <v>26</v>
      </c>
      <c r="B659" s="456" t="s">
        <v>2125</v>
      </c>
      <c r="C659" s="769">
        <v>43648</v>
      </c>
      <c r="D659" s="1017">
        <v>29239.56</v>
      </c>
      <c r="E659" s="85"/>
      <c r="F659" s="97"/>
    </row>
    <row r="660" spans="1:6" ht="15" customHeight="1" thickBot="1">
      <c r="A660" s="1442" t="s">
        <v>472</v>
      </c>
      <c r="B660" s="1443"/>
      <c r="C660" s="1444"/>
      <c r="D660" s="524">
        <f>SUM(D634:D659)</f>
        <v>73198.84999999999</v>
      </c>
      <c r="E660" s="83"/>
      <c r="F660" s="97">
        <f>SUM(D660)</f>
        <v>73198.84999999999</v>
      </c>
    </row>
    <row r="661" spans="1:6" ht="12.75">
      <c r="A661" s="249"/>
      <c r="B661" s="1009" t="s">
        <v>1841</v>
      </c>
      <c r="C661" s="21"/>
      <c r="D661" s="19"/>
      <c r="E661" s="83"/>
      <c r="F661" s="97"/>
    </row>
    <row r="662" spans="1:6" ht="38.25">
      <c r="A662" s="1010" t="s">
        <v>326</v>
      </c>
      <c r="B662" s="1010" t="s">
        <v>199</v>
      </c>
      <c r="C662" s="1010" t="s">
        <v>200</v>
      </c>
      <c r="D662" s="1010" t="s">
        <v>201</v>
      </c>
      <c r="E662" s="83"/>
      <c r="F662" s="97"/>
    </row>
    <row r="663" spans="1:6" ht="12.75">
      <c r="A663" s="720">
        <v>1</v>
      </c>
      <c r="B663" s="426" t="s">
        <v>1686</v>
      </c>
      <c r="C663" s="425">
        <v>42221</v>
      </c>
      <c r="D663" s="424">
        <v>535.06</v>
      </c>
      <c r="E663" s="83"/>
      <c r="F663" s="97"/>
    </row>
    <row r="664" spans="1:6" ht="12.75">
      <c r="A664" s="418">
        <v>2</v>
      </c>
      <c r="B664" s="423" t="s">
        <v>1687</v>
      </c>
      <c r="C664" s="422">
        <v>42251</v>
      </c>
      <c r="D664" s="421">
        <v>2949.99</v>
      </c>
      <c r="E664" s="83"/>
      <c r="F664" s="97"/>
    </row>
    <row r="665" spans="1:6" ht="12.75">
      <c r="A665" s="427">
        <v>3</v>
      </c>
      <c r="B665" s="423" t="s">
        <v>1688</v>
      </c>
      <c r="C665" s="422">
        <v>42356</v>
      </c>
      <c r="D665" s="421">
        <v>749.67</v>
      </c>
      <c r="E665" s="83"/>
      <c r="F665" s="97"/>
    </row>
    <row r="666" spans="1:6" ht="12.75">
      <c r="A666" s="418">
        <v>4</v>
      </c>
      <c r="B666" s="423" t="s">
        <v>1688</v>
      </c>
      <c r="C666" s="422">
        <v>42356</v>
      </c>
      <c r="D666" s="421">
        <v>749.67</v>
      </c>
      <c r="E666" s="83"/>
      <c r="F666" s="97"/>
    </row>
    <row r="667" spans="1:6" ht="12.75">
      <c r="A667" s="427">
        <v>5</v>
      </c>
      <c r="B667" s="423" t="s">
        <v>1688</v>
      </c>
      <c r="C667" s="422">
        <v>42356</v>
      </c>
      <c r="D667" s="421">
        <v>749.67</v>
      </c>
      <c r="E667" s="83"/>
      <c r="F667" s="97"/>
    </row>
    <row r="668" spans="1:6" ht="12.75">
      <c r="A668" s="418">
        <v>6</v>
      </c>
      <c r="B668" s="423" t="s">
        <v>1688</v>
      </c>
      <c r="C668" s="422">
        <v>42356</v>
      </c>
      <c r="D668" s="421">
        <v>749.67</v>
      </c>
      <c r="E668" s="83"/>
      <c r="F668" s="97"/>
    </row>
    <row r="669" spans="1:6" ht="12.75">
      <c r="A669" s="427">
        <v>7</v>
      </c>
      <c r="B669" s="423" t="s">
        <v>1688</v>
      </c>
      <c r="C669" s="422">
        <v>42356</v>
      </c>
      <c r="D669" s="421">
        <v>749.67</v>
      </c>
      <c r="E669" s="85"/>
      <c r="F669" s="97"/>
    </row>
    <row r="670" spans="1:6" ht="12.75">
      <c r="A670" s="418">
        <v>8</v>
      </c>
      <c r="B670" s="423" t="s">
        <v>1689</v>
      </c>
      <c r="C670" s="422">
        <v>42426</v>
      </c>
      <c r="D670" s="421">
        <v>949</v>
      </c>
      <c r="E670" s="85"/>
      <c r="F670" s="97"/>
    </row>
    <row r="671" spans="1:6" ht="15.75" customHeight="1" thickBot="1">
      <c r="A671" s="427">
        <v>9</v>
      </c>
      <c r="B671" s="588" t="s">
        <v>1690</v>
      </c>
      <c r="C671" s="420">
        <v>42426</v>
      </c>
      <c r="D671" s="589">
        <v>739</v>
      </c>
      <c r="E671" s="83"/>
      <c r="F671" s="97"/>
    </row>
    <row r="672" spans="1:6" ht="13.5" thickBot="1">
      <c r="A672" s="1442" t="s">
        <v>472</v>
      </c>
      <c r="B672" s="1443"/>
      <c r="C672" s="1444"/>
      <c r="D672" s="524">
        <f>SUM(D663:D671)</f>
        <v>8921.4</v>
      </c>
      <c r="E672" s="85"/>
      <c r="F672" s="97">
        <f>SUM(D672)</f>
        <v>8921.4</v>
      </c>
    </row>
    <row r="673" spans="1:6" ht="20.25" customHeight="1">
      <c r="A673" s="1441" t="s">
        <v>1575</v>
      </c>
      <c r="B673" s="1441"/>
      <c r="C673" s="249"/>
      <c r="D673" s="368"/>
      <c r="E673" s="85"/>
      <c r="F673" s="97"/>
    </row>
    <row r="674" spans="1:6" ht="38.25">
      <c r="A674" s="1010" t="s">
        <v>326</v>
      </c>
      <c r="B674" s="1010" t="s">
        <v>199</v>
      </c>
      <c r="C674" s="1010" t="s">
        <v>200</v>
      </c>
      <c r="D674" s="1010" t="s">
        <v>201</v>
      </c>
      <c r="E674" s="85"/>
      <c r="F674" s="97"/>
    </row>
    <row r="675" spans="1:6" ht="12.75">
      <c r="A675" s="767">
        <v>1</v>
      </c>
      <c r="B675" s="924" t="s">
        <v>1693</v>
      </c>
      <c r="C675" s="925" t="s">
        <v>1692</v>
      </c>
      <c r="D675" s="926">
        <v>239.99</v>
      </c>
      <c r="E675" s="85"/>
      <c r="F675" s="97"/>
    </row>
    <row r="676" spans="1:6" ht="12.75">
      <c r="A676" s="767">
        <v>2</v>
      </c>
      <c r="B676" s="924" t="s">
        <v>1693</v>
      </c>
      <c r="C676" s="925" t="s">
        <v>1692</v>
      </c>
      <c r="D676" s="926">
        <v>239.99</v>
      </c>
      <c r="E676" s="85"/>
      <c r="F676" s="97"/>
    </row>
    <row r="677" spans="1:6" ht="12.75">
      <c r="A677" s="767">
        <v>3</v>
      </c>
      <c r="B677" s="924" t="s">
        <v>1693</v>
      </c>
      <c r="C677" s="925" t="s">
        <v>1692</v>
      </c>
      <c r="D677" s="926">
        <v>239.99</v>
      </c>
      <c r="E677" s="405"/>
      <c r="F677" s="97"/>
    </row>
    <row r="678" spans="1:6" ht="12.75">
      <c r="A678" s="767">
        <v>4</v>
      </c>
      <c r="B678" s="924" t="s">
        <v>1691</v>
      </c>
      <c r="C678" s="925" t="s">
        <v>1692</v>
      </c>
      <c r="D678" s="927">
        <v>1698</v>
      </c>
      <c r="E678" s="405"/>
      <c r="F678" s="97"/>
    </row>
    <row r="679" spans="1:6" ht="12.75">
      <c r="A679" s="767">
        <v>5</v>
      </c>
      <c r="B679" s="924" t="s">
        <v>2128</v>
      </c>
      <c r="C679" s="925" t="s">
        <v>2129</v>
      </c>
      <c r="D679" s="926">
        <v>799</v>
      </c>
      <c r="E679" s="405"/>
      <c r="F679" s="97"/>
    </row>
    <row r="680" spans="1:6" ht="12.75">
      <c r="A680" s="767">
        <v>6</v>
      </c>
      <c r="B680" s="924" t="s">
        <v>1904</v>
      </c>
      <c r="C680" s="928" t="s">
        <v>2130</v>
      </c>
      <c r="D680" s="929">
        <v>2260.69</v>
      </c>
      <c r="E680" s="405"/>
      <c r="F680" s="97"/>
    </row>
    <row r="681" spans="1:6" ht="13.5" thickBot="1">
      <c r="A681" s="767">
        <v>7</v>
      </c>
      <c r="B681" s="930" t="s">
        <v>1905</v>
      </c>
      <c r="C681" s="928" t="s">
        <v>2130</v>
      </c>
      <c r="D681" s="929">
        <v>882.22</v>
      </c>
      <c r="E681" s="405"/>
      <c r="F681" s="97"/>
    </row>
    <row r="682" spans="1:8" ht="13.5" thickBot="1">
      <c r="A682" s="1442" t="s">
        <v>472</v>
      </c>
      <c r="B682" s="1443"/>
      <c r="C682" s="1444"/>
      <c r="D682" s="524">
        <f>SUM(D675:D681)</f>
        <v>6359.88</v>
      </c>
      <c r="E682" s="86"/>
      <c r="F682" s="97">
        <f>SUM(D682)</f>
        <v>6359.88</v>
      </c>
      <c r="H682" s="516"/>
    </row>
    <row r="683" spans="1:10" ht="12.75">
      <c r="A683" s="1441" t="s">
        <v>2131</v>
      </c>
      <c r="B683" s="1441"/>
      <c r="C683" s="249"/>
      <c r="D683" s="368"/>
      <c r="E683" s="86"/>
      <c r="F683" s="97"/>
      <c r="H683" s="519"/>
      <c r="J683" s="28"/>
    </row>
    <row r="684" spans="1:10" ht="38.25">
      <c r="A684" s="1010" t="s">
        <v>326</v>
      </c>
      <c r="B684" s="1010" t="s">
        <v>199</v>
      </c>
      <c r="C684" s="1010" t="s">
        <v>200</v>
      </c>
      <c r="D684" s="1010" t="s">
        <v>201</v>
      </c>
      <c r="E684" s="86"/>
      <c r="F684" s="97"/>
      <c r="H684" s="519"/>
      <c r="J684" s="28"/>
    </row>
    <row r="685" spans="1:10" ht="12.75">
      <c r="A685" s="767">
        <v>1</v>
      </c>
      <c r="B685" s="426" t="s">
        <v>2132</v>
      </c>
      <c r="C685" s="425"/>
      <c r="D685" s="424">
        <v>1832.7</v>
      </c>
      <c r="E685" s="86"/>
      <c r="F685" s="97"/>
      <c r="H685" s="519"/>
      <c r="J685" s="28"/>
    </row>
    <row r="686" spans="1:10" ht="12.75">
      <c r="A686" s="367">
        <v>2</v>
      </c>
      <c r="B686" s="426" t="s">
        <v>2132</v>
      </c>
      <c r="C686" s="422"/>
      <c r="D686" s="424">
        <v>1832.7</v>
      </c>
      <c r="E686" s="86"/>
      <c r="F686" s="97"/>
      <c r="H686" s="519"/>
      <c r="J686" s="28"/>
    </row>
    <row r="687" spans="1:10" ht="12.75">
      <c r="A687" s="367">
        <v>3</v>
      </c>
      <c r="B687" s="426" t="s">
        <v>2132</v>
      </c>
      <c r="C687" s="422"/>
      <c r="D687" s="424">
        <v>1832.7</v>
      </c>
      <c r="E687" s="86"/>
      <c r="F687" s="97"/>
      <c r="H687" s="519"/>
      <c r="J687" s="28"/>
    </row>
    <row r="688" spans="1:10" ht="12.75">
      <c r="A688" s="367">
        <v>4</v>
      </c>
      <c r="B688" s="426" t="s">
        <v>2132</v>
      </c>
      <c r="C688" s="422"/>
      <c r="D688" s="424">
        <v>1832.7</v>
      </c>
      <c r="E688" s="86"/>
      <c r="F688" s="97"/>
      <c r="H688" s="519"/>
      <c r="J688" s="28"/>
    </row>
    <row r="689" spans="1:10" ht="12.75">
      <c r="A689" s="367">
        <v>5</v>
      </c>
      <c r="B689" s="426" t="s">
        <v>2132</v>
      </c>
      <c r="C689" s="422"/>
      <c r="D689" s="424">
        <v>1832.7</v>
      </c>
      <c r="E689" s="86"/>
      <c r="F689" s="97"/>
      <c r="H689" s="519"/>
      <c r="J689" s="28"/>
    </row>
    <row r="690" spans="1:10" ht="13.5" thickBot="1">
      <c r="A690" s="367">
        <v>6</v>
      </c>
      <c r="B690" s="426" t="s">
        <v>2132</v>
      </c>
      <c r="C690" s="422"/>
      <c r="D690" s="424">
        <v>1832.7</v>
      </c>
      <c r="E690" s="86"/>
      <c r="F690" s="97"/>
      <c r="H690" s="519"/>
      <c r="J690" s="28"/>
    </row>
    <row r="691" spans="1:10" ht="15.75" thickBot="1">
      <c r="A691" s="1424" t="s">
        <v>472</v>
      </c>
      <c r="B691" s="1425"/>
      <c r="C691" s="1426"/>
      <c r="D691" s="419">
        <f>SUM(D685:D690)</f>
        <v>10996.2</v>
      </c>
      <c r="E691" s="86"/>
      <c r="F691" s="97">
        <f>SUM(D691)</f>
        <v>10996.2</v>
      </c>
      <c r="G691" s="28">
        <f>SUM(F632:F691)</f>
        <v>99476.32999999999</v>
      </c>
      <c r="H691" s="519"/>
      <c r="J691" s="28"/>
    </row>
    <row r="692" spans="1:10" ht="24.75" customHeight="1">
      <c r="A692" s="1423" t="s">
        <v>2523</v>
      </c>
      <c r="B692" s="1423"/>
      <c r="C692" s="249"/>
      <c r="D692" s="368"/>
      <c r="E692" s="86"/>
      <c r="F692" s="97"/>
      <c r="H692" s="519"/>
      <c r="J692" s="28"/>
    </row>
    <row r="693" spans="1:10" ht="45">
      <c r="A693" s="381" t="s">
        <v>326</v>
      </c>
      <c r="B693" s="381" t="s">
        <v>199</v>
      </c>
      <c r="C693" s="381" t="s">
        <v>200</v>
      </c>
      <c r="D693" s="381" t="s">
        <v>201</v>
      </c>
      <c r="E693" s="86"/>
      <c r="F693" s="97"/>
      <c r="H693" s="519"/>
      <c r="J693" s="28"/>
    </row>
    <row r="694" spans="1:10" ht="13.5" thickBot="1">
      <c r="A694" s="767">
        <v>1</v>
      </c>
      <c r="B694" s="426" t="s">
        <v>2531</v>
      </c>
      <c r="C694" s="825">
        <v>2015</v>
      </c>
      <c r="D694" s="424">
        <v>29440.8</v>
      </c>
      <c r="E694" s="86"/>
      <c r="F694" s="97"/>
      <c r="H694" s="519"/>
      <c r="J694" s="28"/>
    </row>
    <row r="695" spans="1:10" ht="15.75" thickBot="1">
      <c r="A695" s="1424" t="s">
        <v>472</v>
      </c>
      <c r="B695" s="1425"/>
      <c r="C695" s="1426"/>
      <c r="D695" s="419">
        <f>SUM(D694)</f>
        <v>29440.8</v>
      </c>
      <c r="E695" s="86"/>
      <c r="F695" s="97">
        <f>SUM(D695)</f>
        <v>29440.8</v>
      </c>
      <c r="H695" s="519"/>
      <c r="J695" s="28"/>
    </row>
    <row r="696" spans="1:6" ht="24.75" customHeight="1">
      <c r="A696" s="1431" t="s">
        <v>307</v>
      </c>
      <c r="B696" s="1431"/>
      <c r="C696" s="371"/>
      <c r="D696" s="372"/>
      <c r="E696" s="85"/>
      <c r="F696" s="97"/>
    </row>
    <row r="697" spans="1:6" ht="45">
      <c r="A697" s="365" t="s">
        <v>326</v>
      </c>
      <c r="B697" s="365" t="s">
        <v>199</v>
      </c>
      <c r="C697" s="365" t="s">
        <v>200</v>
      </c>
      <c r="D697" s="365" t="s">
        <v>201</v>
      </c>
      <c r="E697" s="85"/>
      <c r="F697" s="97"/>
    </row>
    <row r="698" spans="1:6" ht="12.75">
      <c r="A698" s="866">
        <v>1</v>
      </c>
      <c r="B698" s="871" t="s">
        <v>158</v>
      </c>
      <c r="C698" s="874">
        <v>2014</v>
      </c>
      <c r="D698" s="872">
        <v>2445</v>
      </c>
      <c r="E698" s="85"/>
      <c r="F698" s="387"/>
    </row>
    <row r="699" spans="1:6" ht="12.75">
      <c r="A699" s="386">
        <v>2</v>
      </c>
      <c r="B699" s="871" t="s">
        <v>158</v>
      </c>
      <c r="C699" s="874">
        <v>2014</v>
      </c>
      <c r="D699" s="872">
        <v>3436</v>
      </c>
      <c r="E699" s="85"/>
      <c r="F699" s="96"/>
    </row>
    <row r="700" spans="1:6" ht="12.75">
      <c r="A700" s="866">
        <v>3</v>
      </c>
      <c r="B700" s="871" t="s">
        <v>158</v>
      </c>
      <c r="C700" s="874">
        <v>2014</v>
      </c>
      <c r="D700" s="872">
        <v>2721</v>
      </c>
      <c r="E700" s="376"/>
      <c r="F700" s="97"/>
    </row>
    <row r="701" spans="1:6" ht="12.75">
      <c r="A701" s="386">
        <v>4</v>
      </c>
      <c r="B701" s="871" t="s">
        <v>158</v>
      </c>
      <c r="C701" s="874">
        <v>2014</v>
      </c>
      <c r="D701" s="872">
        <v>2700.01</v>
      </c>
      <c r="E701" s="85"/>
      <c r="F701" s="97"/>
    </row>
    <row r="702" spans="1:6" ht="12.75">
      <c r="A702" s="866">
        <v>5</v>
      </c>
      <c r="B702" s="871" t="s">
        <v>158</v>
      </c>
      <c r="C702" s="874">
        <v>2014</v>
      </c>
      <c r="D702" s="873">
        <v>3924</v>
      </c>
      <c r="E702" s="85"/>
      <c r="F702" s="97"/>
    </row>
    <row r="703" spans="1:6" ht="12.75">
      <c r="A703" s="386">
        <v>6</v>
      </c>
      <c r="B703" s="871" t="s">
        <v>158</v>
      </c>
      <c r="C703" s="874">
        <v>2014</v>
      </c>
      <c r="D703" s="873">
        <v>4119</v>
      </c>
      <c r="E703" s="85"/>
      <c r="F703" s="97"/>
    </row>
    <row r="704" spans="1:6" ht="12.75">
      <c r="A704" s="866">
        <v>7</v>
      </c>
      <c r="B704" s="871" t="s">
        <v>158</v>
      </c>
      <c r="C704" s="874">
        <v>2014</v>
      </c>
      <c r="D704" s="873">
        <v>4961.74</v>
      </c>
      <c r="E704" s="85"/>
      <c r="F704" s="97"/>
    </row>
    <row r="705" spans="1:6" ht="12.75">
      <c r="A705" s="386">
        <v>8</v>
      </c>
      <c r="B705" s="871" t="s">
        <v>158</v>
      </c>
      <c r="C705" s="874">
        <v>2015</v>
      </c>
      <c r="D705" s="873">
        <v>3453</v>
      </c>
      <c r="E705" s="85"/>
      <c r="F705" s="97"/>
    </row>
    <row r="706" spans="1:6" ht="12.75">
      <c r="A706" s="866">
        <v>9</v>
      </c>
      <c r="B706" s="871" t="s">
        <v>158</v>
      </c>
      <c r="C706" s="874">
        <v>2015</v>
      </c>
      <c r="D706" s="873">
        <v>2100</v>
      </c>
      <c r="E706" s="85"/>
      <c r="F706" s="97"/>
    </row>
    <row r="707" spans="1:6" ht="12.75">
      <c r="A707" s="386">
        <v>10</v>
      </c>
      <c r="B707" s="871" t="s">
        <v>158</v>
      </c>
      <c r="C707" s="874">
        <v>2016</v>
      </c>
      <c r="D707" s="873">
        <v>3417</v>
      </c>
      <c r="E707" s="85"/>
      <c r="F707" s="97"/>
    </row>
    <row r="708" spans="1:6" ht="12.75">
      <c r="A708" s="866">
        <v>11</v>
      </c>
      <c r="B708" s="871" t="s">
        <v>158</v>
      </c>
      <c r="C708" s="874">
        <v>2016</v>
      </c>
      <c r="D708" s="873">
        <v>3417.01</v>
      </c>
      <c r="E708" s="85"/>
      <c r="F708" s="97"/>
    </row>
    <row r="709" spans="1:6" ht="12.75">
      <c r="A709" s="386">
        <v>12</v>
      </c>
      <c r="B709" s="871" t="s">
        <v>158</v>
      </c>
      <c r="C709" s="874">
        <v>2016</v>
      </c>
      <c r="D709" s="873">
        <v>3480</v>
      </c>
      <c r="E709" s="85"/>
      <c r="F709" s="97"/>
    </row>
    <row r="710" spans="1:6" ht="12.75">
      <c r="A710" s="866">
        <v>13</v>
      </c>
      <c r="B710" s="871" t="s">
        <v>158</v>
      </c>
      <c r="C710" s="874">
        <v>2016</v>
      </c>
      <c r="D710" s="873">
        <v>5809</v>
      </c>
      <c r="E710" s="85"/>
      <c r="F710" s="97"/>
    </row>
    <row r="711" spans="1:6" ht="12.75">
      <c r="A711" s="386">
        <v>14</v>
      </c>
      <c r="B711" s="871" t="s">
        <v>158</v>
      </c>
      <c r="C711" s="874">
        <v>2017</v>
      </c>
      <c r="D711" s="873">
        <v>3498</v>
      </c>
      <c r="E711" s="85"/>
      <c r="F711" s="97"/>
    </row>
    <row r="712" spans="1:6" ht="12.75">
      <c r="A712" s="866">
        <v>15</v>
      </c>
      <c r="B712" s="871" t="s">
        <v>159</v>
      </c>
      <c r="C712" s="874">
        <v>2017</v>
      </c>
      <c r="D712" s="873">
        <v>1586.7</v>
      </c>
      <c r="E712" s="85"/>
      <c r="F712" s="97"/>
    </row>
    <row r="713" spans="1:6" ht="12.75">
      <c r="A713" s="386">
        <v>16</v>
      </c>
      <c r="B713" s="871" t="s">
        <v>159</v>
      </c>
      <c r="C713" s="874">
        <v>2017</v>
      </c>
      <c r="D713" s="873">
        <v>1232.46</v>
      </c>
      <c r="E713" s="85"/>
      <c r="F713" s="97"/>
    </row>
    <row r="714" spans="1:6" ht="12.75">
      <c r="A714" s="866">
        <v>17</v>
      </c>
      <c r="B714" s="871" t="s">
        <v>159</v>
      </c>
      <c r="C714" s="874">
        <v>2017</v>
      </c>
      <c r="D714" s="873">
        <v>1586.7</v>
      </c>
      <c r="E714" s="85"/>
      <c r="F714" s="97"/>
    </row>
    <row r="715" spans="1:6" ht="12.75">
      <c r="A715" s="386">
        <v>18</v>
      </c>
      <c r="B715" s="871" t="s">
        <v>159</v>
      </c>
      <c r="C715" s="874">
        <v>2017</v>
      </c>
      <c r="D715" s="873">
        <v>656.82</v>
      </c>
      <c r="E715" s="85"/>
      <c r="F715" s="97"/>
    </row>
    <row r="716" spans="1:6" ht="12.75">
      <c r="A716" s="866">
        <v>19</v>
      </c>
      <c r="B716" s="871" t="s">
        <v>159</v>
      </c>
      <c r="C716" s="874">
        <v>2017</v>
      </c>
      <c r="D716" s="873">
        <v>656.82</v>
      </c>
      <c r="E716" s="85"/>
      <c r="F716" s="97"/>
    </row>
    <row r="717" spans="1:6" ht="12.75">
      <c r="A717" s="386">
        <v>20</v>
      </c>
      <c r="B717" s="871" t="s">
        <v>159</v>
      </c>
      <c r="C717" s="874">
        <v>2017</v>
      </c>
      <c r="D717" s="873">
        <v>1586.7</v>
      </c>
      <c r="E717" s="85"/>
      <c r="F717" s="97"/>
    </row>
    <row r="718" spans="1:6" ht="12.75">
      <c r="A718" s="866">
        <v>21</v>
      </c>
      <c r="B718" s="871" t="s">
        <v>158</v>
      </c>
      <c r="C718" s="874">
        <v>2018</v>
      </c>
      <c r="D718" s="873">
        <v>1562.1</v>
      </c>
      <c r="E718" s="85"/>
      <c r="F718" s="97"/>
    </row>
    <row r="719" spans="1:6" ht="12.75">
      <c r="A719" s="386">
        <v>22</v>
      </c>
      <c r="B719" s="871" t="s">
        <v>158</v>
      </c>
      <c r="C719" s="874">
        <v>2018</v>
      </c>
      <c r="D719" s="873">
        <v>1562.1</v>
      </c>
      <c r="E719" s="85"/>
      <c r="F719" s="97"/>
    </row>
    <row r="720" spans="1:6" ht="12.75">
      <c r="A720" s="866">
        <v>23</v>
      </c>
      <c r="B720" s="871" t="s">
        <v>158</v>
      </c>
      <c r="C720" s="874">
        <v>2018</v>
      </c>
      <c r="D720" s="873">
        <v>1562.1</v>
      </c>
      <c r="E720" s="85"/>
      <c r="F720" s="97"/>
    </row>
    <row r="721" spans="1:6" ht="12.75">
      <c r="A721" s="386">
        <v>24</v>
      </c>
      <c r="B721" s="871" t="s">
        <v>158</v>
      </c>
      <c r="C721" s="874">
        <v>2018</v>
      </c>
      <c r="D721" s="873">
        <v>1562.1</v>
      </c>
      <c r="E721" s="85"/>
      <c r="F721" s="97"/>
    </row>
    <row r="722" spans="1:6" ht="12.75">
      <c r="A722" s="866">
        <v>25</v>
      </c>
      <c r="B722" s="871" t="s">
        <v>158</v>
      </c>
      <c r="C722" s="874">
        <v>2018</v>
      </c>
      <c r="D722" s="873">
        <v>1562.1</v>
      </c>
      <c r="E722" s="85"/>
      <c r="F722" s="97"/>
    </row>
    <row r="723" spans="1:6" ht="12.75">
      <c r="A723" s="386">
        <v>26</v>
      </c>
      <c r="B723" s="871" t="s">
        <v>158</v>
      </c>
      <c r="C723" s="874">
        <v>2018</v>
      </c>
      <c r="D723" s="873">
        <v>1562.1</v>
      </c>
      <c r="E723" s="85"/>
      <c r="F723" s="97"/>
    </row>
    <row r="724" spans="1:6" ht="12.75">
      <c r="A724" s="866">
        <v>27</v>
      </c>
      <c r="B724" s="871" t="s">
        <v>158</v>
      </c>
      <c r="C724" s="874">
        <v>2018</v>
      </c>
      <c r="D724" s="873">
        <v>1562.1</v>
      </c>
      <c r="E724" s="85"/>
      <c r="F724" s="97"/>
    </row>
    <row r="725" spans="1:6" ht="12.75">
      <c r="A725" s="386">
        <v>28</v>
      </c>
      <c r="B725" s="871" t="s">
        <v>158</v>
      </c>
      <c r="C725" s="865">
        <v>2018</v>
      </c>
      <c r="D725" s="875">
        <v>1420</v>
      </c>
      <c r="E725" s="85"/>
      <c r="F725" s="97"/>
    </row>
    <row r="726" spans="1:6" ht="12.75">
      <c r="A726" s="866">
        <v>29</v>
      </c>
      <c r="B726" s="399" t="s">
        <v>158</v>
      </c>
      <c r="C726" s="865">
        <v>2018</v>
      </c>
      <c r="D726" s="875">
        <v>1420</v>
      </c>
      <c r="E726" s="85"/>
      <c r="F726" s="97"/>
    </row>
    <row r="727" spans="1:6" ht="12.75">
      <c r="A727" s="386">
        <v>30</v>
      </c>
      <c r="B727" s="399" t="s">
        <v>158</v>
      </c>
      <c r="C727" s="865">
        <v>2018</v>
      </c>
      <c r="D727" s="875">
        <v>1420</v>
      </c>
      <c r="E727" s="85"/>
      <c r="F727" s="97"/>
    </row>
    <row r="728" spans="1:6" ht="12.75">
      <c r="A728" s="866">
        <v>31</v>
      </c>
      <c r="B728" s="399" t="s">
        <v>158</v>
      </c>
      <c r="C728" s="865">
        <v>2018</v>
      </c>
      <c r="D728" s="875">
        <v>1420</v>
      </c>
      <c r="E728" s="85"/>
      <c r="F728" s="97"/>
    </row>
    <row r="729" spans="1:6" ht="12.75">
      <c r="A729" s="386">
        <v>32</v>
      </c>
      <c r="B729" s="399" t="s">
        <v>158</v>
      </c>
      <c r="C729" s="865">
        <v>2018</v>
      </c>
      <c r="D729" s="875">
        <v>1420</v>
      </c>
      <c r="E729" s="85"/>
      <c r="F729" s="97"/>
    </row>
    <row r="730" spans="1:6" ht="12.75">
      <c r="A730" s="866">
        <v>33</v>
      </c>
      <c r="B730" s="399" t="s">
        <v>158</v>
      </c>
      <c r="C730" s="865">
        <v>2018</v>
      </c>
      <c r="D730" s="875">
        <v>1420</v>
      </c>
      <c r="E730" s="85"/>
      <c r="F730" s="97"/>
    </row>
    <row r="731" spans="1:6" ht="12.75">
      <c r="A731" s="386">
        <v>34</v>
      </c>
      <c r="B731" s="399" t="s">
        <v>158</v>
      </c>
      <c r="C731" s="865">
        <v>2018</v>
      </c>
      <c r="D731" s="875">
        <v>1420</v>
      </c>
      <c r="E731" s="85"/>
      <c r="F731" s="97"/>
    </row>
    <row r="732" spans="1:6" ht="12.75">
      <c r="A732" s="866">
        <v>35</v>
      </c>
      <c r="B732" s="399" t="s">
        <v>160</v>
      </c>
      <c r="C732" s="865">
        <v>2018</v>
      </c>
      <c r="D732" s="860">
        <v>336.53</v>
      </c>
      <c r="E732" s="85"/>
      <c r="F732" s="97"/>
    </row>
    <row r="733" spans="1:6" ht="12.75">
      <c r="A733" s="386">
        <v>36</v>
      </c>
      <c r="B733" s="399" t="s">
        <v>160</v>
      </c>
      <c r="C733" s="865">
        <v>2018</v>
      </c>
      <c r="D733" s="860">
        <v>336.53</v>
      </c>
      <c r="E733" s="85"/>
      <c r="F733" s="97"/>
    </row>
    <row r="734" spans="1:6" ht="12.75">
      <c r="A734" s="866">
        <v>37</v>
      </c>
      <c r="B734" s="399" t="s">
        <v>160</v>
      </c>
      <c r="C734" s="865">
        <v>2018</v>
      </c>
      <c r="D734" s="860">
        <v>336.53</v>
      </c>
      <c r="E734" s="85"/>
      <c r="F734" s="97"/>
    </row>
    <row r="735" spans="1:6" ht="12.75">
      <c r="A735" s="386">
        <v>38</v>
      </c>
      <c r="B735" s="399" t="s">
        <v>160</v>
      </c>
      <c r="C735" s="865">
        <v>2018</v>
      </c>
      <c r="D735" s="860">
        <v>336.53</v>
      </c>
      <c r="E735" s="85"/>
      <c r="F735" s="97"/>
    </row>
    <row r="736" spans="1:6" ht="12.75">
      <c r="A736" s="866">
        <v>39</v>
      </c>
      <c r="B736" s="399" t="s">
        <v>160</v>
      </c>
      <c r="C736" s="865">
        <v>2018</v>
      </c>
      <c r="D736" s="860">
        <v>336.53</v>
      </c>
      <c r="E736" s="85"/>
      <c r="F736" s="97"/>
    </row>
    <row r="737" spans="1:6" ht="12.75">
      <c r="A737" s="386">
        <v>40</v>
      </c>
      <c r="B737" s="399" t="s">
        <v>160</v>
      </c>
      <c r="C737" s="865">
        <v>2018</v>
      </c>
      <c r="D737" s="860">
        <v>336.53</v>
      </c>
      <c r="E737" s="85"/>
      <c r="F737" s="97"/>
    </row>
    <row r="738" spans="1:6" ht="12.75">
      <c r="A738" s="866">
        <v>41</v>
      </c>
      <c r="B738" s="399" t="s">
        <v>160</v>
      </c>
      <c r="C738" s="865">
        <v>2018</v>
      </c>
      <c r="D738" s="860">
        <v>336.53</v>
      </c>
      <c r="E738" s="85"/>
      <c r="F738" s="97"/>
    </row>
    <row r="739" spans="1:6" ht="12.75">
      <c r="A739" s="386">
        <v>42</v>
      </c>
      <c r="B739" s="399" t="s">
        <v>160</v>
      </c>
      <c r="C739" s="865">
        <v>2018</v>
      </c>
      <c r="D739" s="860">
        <v>336.53</v>
      </c>
      <c r="E739" s="85"/>
      <c r="F739" s="97"/>
    </row>
    <row r="740" spans="1:6" ht="12.75">
      <c r="A740" s="866">
        <v>43</v>
      </c>
      <c r="B740" s="399" t="s">
        <v>160</v>
      </c>
      <c r="C740" s="865">
        <v>2018</v>
      </c>
      <c r="D740" s="860">
        <v>336.53</v>
      </c>
      <c r="E740" s="85"/>
      <c r="F740" s="97"/>
    </row>
    <row r="741" spans="1:6" ht="12.75">
      <c r="A741" s="386">
        <v>44</v>
      </c>
      <c r="B741" s="399" t="s">
        <v>160</v>
      </c>
      <c r="C741" s="865">
        <v>2018</v>
      </c>
      <c r="D741" s="860">
        <v>336.53</v>
      </c>
      <c r="E741" s="85"/>
      <c r="F741" s="97"/>
    </row>
    <row r="742" spans="1:6" ht="12.75">
      <c r="A742" s="866">
        <v>45</v>
      </c>
      <c r="B742" s="399" t="s">
        <v>160</v>
      </c>
      <c r="C742" s="865">
        <v>2018</v>
      </c>
      <c r="D742" s="860">
        <v>336.53</v>
      </c>
      <c r="E742" s="85"/>
      <c r="F742" s="97"/>
    </row>
    <row r="743" spans="1:6" ht="12.75">
      <c r="A743" s="386">
        <v>46</v>
      </c>
      <c r="B743" s="399" t="s">
        <v>160</v>
      </c>
      <c r="C743" s="865">
        <v>2018</v>
      </c>
      <c r="D743" s="860">
        <v>336.53</v>
      </c>
      <c r="E743" s="85"/>
      <c r="F743" s="97"/>
    </row>
    <row r="744" spans="1:6" ht="12.75">
      <c r="A744" s="866">
        <v>47</v>
      </c>
      <c r="B744" s="399" t="s">
        <v>160</v>
      </c>
      <c r="C744" s="865">
        <v>2019</v>
      </c>
      <c r="D744" s="860">
        <v>599</v>
      </c>
      <c r="E744" s="85"/>
      <c r="F744" s="97"/>
    </row>
    <row r="745" spans="1:6" ht="12.75">
      <c r="A745" s="386">
        <v>48</v>
      </c>
      <c r="B745" s="399" t="s">
        <v>160</v>
      </c>
      <c r="C745" s="865">
        <v>2019</v>
      </c>
      <c r="D745" s="860">
        <v>599</v>
      </c>
      <c r="E745" s="85"/>
      <c r="F745" s="97"/>
    </row>
    <row r="746" spans="1:6" ht="12.75">
      <c r="A746" s="866">
        <v>49</v>
      </c>
      <c r="B746" s="399" t="s">
        <v>160</v>
      </c>
      <c r="C746" s="865">
        <v>2019</v>
      </c>
      <c r="D746" s="860">
        <v>599</v>
      </c>
      <c r="E746" s="85"/>
      <c r="F746" s="97"/>
    </row>
    <row r="747" spans="1:6" ht="12.75">
      <c r="A747" s="386">
        <v>50</v>
      </c>
      <c r="B747" s="399" t="s">
        <v>2361</v>
      </c>
      <c r="C747" s="865">
        <v>2014</v>
      </c>
      <c r="D747" s="860">
        <v>2490</v>
      </c>
      <c r="E747" s="85"/>
      <c r="F747" s="97"/>
    </row>
    <row r="748" spans="1:6" ht="12.75">
      <c r="A748" s="866">
        <v>51</v>
      </c>
      <c r="B748" s="399" t="s">
        <v>2361</v>
      </c>
      <c r="C748" s="865">
        <v>2014</v>
      </c>
      <c r="D748" s="860">
        <v>700</v>
      </c>
      <c r="E748" s="85"/>
      <c r="F748" s="97"/>
    </row>
    <row r="749" spans="1:6" ht="12.75">
      <c r="A749" s="386">
        <v>52</v>
      </c>
      <c r="B749" s="399" t="s">
        <v>221</v>
      </c>
      <c r="C749" s="865">
        <v>2019</v>
      </c>
      <c r="D749" s="860">
        <v>1827.45</v>
      </c>
      <c r="E749" s="85"/>
      <c r="F749" s="97"/>
    </row>
    <row r="750" spans="1:6" ht="12.75">
      <c r="A750" s="866">
        <v>53</v>
      </c>
      <c r="B750" s="399" t="s">
        <v>288</v>
      </c>
      <c r="C750" s="865">
        <v>2019</v>
      </c>
      <c r="D750" s="860">
        <v>4322.86</v>
      </c>
      <c r="E750" s="85"/>
      <c r="F750" s="97"/>
    </row>
    <row r="751" spans="1:6" ht="12.75">
      <c r="A751" s="386">
        <v>54</v>
      </c>
      <c r="B751" s="399" t="s">
        <v>288</v>
      </c>
      <c r="C751" s="865">
        <v>2019</v>
      </c>
      <c r="D751" s="860">
        <v>4322.86</v>
      </c>
      <c r="E751" s="85"/>
      <c r="F751" s="97"/>
    </row>
    <row r="752" spans="1:6" ht="12.75">
      <c r="A752" s="866">
        <v>55</v>
      </c>
      <c r="B752" s="399" t="s">
        <v>288</v>
      </c>
      <c r="C752" s="865">
        <v>2019</v>
      </c>
      <c r="D752" s="860">
        <v>4322.86</v>
      </c>
      <c r="E752" s="85"/>
      <c r="F752" s="97"/>
    </row>
    <row r="753" spans="1:6" ht="12.75">
      <c r="A753" s="386">
        <v>56</v>
      </c>
      <c r="B753" s="399" t="s">
        <v>288</v>
      </c>
      <c r="C753" s="865">
        <v>2019</v>
      </c>
      <c r="D753" s="860">
        <v>4322.86</v>
      </c>
      <c r="E753" s="85"/>
      <c r="F753" s="97"/>
    </row>
    <row r="754" spans="1:6" ht="12.75">
      <c r="A754" s="866">
        <v>57</v>
      </c>
      <c r="B754" s="399" t="s">
        <v>288</v>
      </c>
      <c r="C754" s="865">
        <v>2019</v>
      </c>
      <c r="D754" s="860">
        <v>4322.86</v>
      </c>
      <c r="E754" s="85"/>
      <c r="F754" s="97"/>
    </row>
    <row r="755" spans="1:6" ht="12.75">
      <c r="A755" s="386">
        <v>58</v>
      </c>
      <c r="B755" s="399" t="s">
        <v>288</v>
      </c>
      <c r="C755" s="865">
        <v>2019</v>
      </c>
      <c r="D755" s="860">
        <v>4322.86</v>
      </c>
      <c r="E755" s="85"/>
      <c r="F755" s="97"/>
    </row>
    <row r="756" spans="1:6" ht="12.75">
      <c r="A756" s="866">
        <v>59</v>
      </c>
      <c r="B756" s="399" t="s">
        <v>288</v>
      </c>
      <c r="C756" s="865">
        <v>2019</v>
      </c>
      <c r="D756" s="860">
        <v>4322.86</v>
      </c>
      <c r="E756" s="85"/>
      <c r="F756" s="97"/>
    </row>
    <row r="757" spans="1:6" ht="12.75">
      <c r="A757" s="386">
        <v>60</v>
      </c>
      <c r="B757" s="399" t="s">
        <v>288</v>
      </c>
      <c r="C757" s="865">
        <v>2019</v>
      </c>
      <c r="D757" s="860">
        <v>4322.86</v>
      </c>
      <c r="E757" s="85"/>
      <c r="F757" s="97"/>
    </row>
    <row r="758" spans="1:6" ht="12.75">
      <c r="A758" s="866">
        <v>61</v>
      </c>
      <c r="B758" s="399" t="s">
        <v>288</v>
      </c>
      <c r="C758" s="865">
        <v>2019</v>
      </c>
      <c r="D758" s="860">
        <v>4322.86</v>
      </c>
      <c r="E758" s="85"/>
      <c r="F758" s="97"/>
    </row>
    <row r="759" spans="1:6" ht="12.75">
      <c r="A759" s="386">
        <v>62</v>
      </c>
      <c r="B759" s="399" t="s">
        <v>288</v>
      </c>
      <c r="C759" s="865">
        <v>2019</v>
      </c>
      <c r="D759" s="860">
        <v>4322.86</v>
      </c>
      <c r="E759" s="85"/>
      <c r="F759" s="97"/>
    </row>
    <row r="760" spans="1:6" ht="12.75">
      <c r="A760" s="866">
        <v>63</v>
      </c>
      <c r="B760" s="399" t="s">
        <v>288</v>
      </c>
      <c r="C760" s="865">
        <v>2019</v>
      </c>
      <c r="D760" s="860">
        <v>4322.86</v>
      </c>
      <c r="E760" s="85"/>
      <c r="F760" s="97"/>
    </row>
    <row r="761" spans="1:6" ht="12.75">
      <c r="A761" s="386">
        <v>64</v>
      </c>
      <c r="B761" s="399" t="s">
        <v>288</v>
      </c>
      <c r="C761" s="865">
        <v>2019</v>
      </c>
      <c r="D761" s="860">
        <v>4322.86</v>
      </c>
      <c r="E761" s="85"/>
      <c r="F761" s="97"/>
    </row>
    <row r="762" spans="1:6" ht="12.75">
      <c r="A762" s="866">
        <v>65</v>
      </c>
      <c r="B762" s="399" t="s">
        <v>288</v>
      </c>
      <c r="C762" s="865">
        <v>2019</v>
      </c>
      <c r="D762" s="860">
        <v>4322.86</v>
      </c>
      <c r="E762" s="85"/>
      <c r="F762" s="97"/>
    </row>
    <row r="763" spans="1:6" ht="12.75">
      <c r="A763" s="386">
        <v>66</v>
      </c>
      <c r="B763" s="399" t="s">
        <v>2533</v>
      </c>
      <c r="C763" s="865">
        <v>2019</v>
      </c>
      <c r="D763" s="860">
        <v>2557.06</v>
      </c>
      <c r="E763" s="85"/>
      <c r="F763" s="97"/>
    </row>
    <row r="764" spans="1:6" ht="12.75">
      <c r="A764" s="866">
        <v>67</v>
      </c>
      <c r="B764" s="399" t="s">
        <v>2533</v>
      </c>
      <c r="C764" s="865">
        <v>2019</v>
      </c>
      <c r="D764" s="860">
        <v>2557.06</v>
      </c>
      <c r="E764" s="85"/>
      <c r="F764" s="97"/>
    </row>
    <row r="765" spans="1:6" ht="12.75">
      <c r="A765" s="386">
        <v>68</v>
      </c>
      <c r="B765" s="399" t="s">
        <v>2533</v>
      </c>
      <c r="C765" s="865">
        <v>2019</v>
      </c>
      <c r="D765" s="860">
        <v>2557.06</v>
      </c>
      <c r="E765" s="85"/>
      <c r="F765" s="97"/>
    </row>
    <row r="766" spans="1:6" ht="12.75">
      <c r="A766" s="866">
        <v>69</v>
      </c>
      <c r="B766" s="399" t="s">
        <v>158</v>
      </c>
      <c r="C766" s="865">
        <v>2014</v>
      </c>
      <c r="D766" s="868">
        <v>2250</v>
      </c>
      <c r="E766" s="85"/>
      <c r="F766" s="97"/>
    </row>
    <row r="767" spans="1:6" ht="13.5" thickBot="1">
      <c r="A767" s="386">
        <v>70</v>
      </c>
      <c r="B767" s="399" t="s">
        <v>160</v>
      </c>
      <c r="C767" s="865">
        <v>2019</v>
      </c>
      <c r="D767" s="860">
        <v>589.99</v>
      </c>
      <c r="E767" s="85"/>
      <c r="F767" s="97"/>
    </row>
    <row r="768" spans="1:6" ht="15.75" thickBot="1">
      <c r="A768" s="1424" t="s">
        <v>472</v>
      </c>
      <c r="B768" s="1425"/>
      <c r="C768" s="1426"/>
      <c r="D768" s="419">
        <f>SUM(D698:D767)</f>
        <v>155222.81999999992</v>
      </c>
      <c r="E768" s="85"/>
      <c r="F768" s="97">
        <f>SUM(D768)</f>
        <v>155222.81999999992</v>
      </c>
    </row>
    <row r="769" spans="1:6" ht="24.75" customHeight="1">
      <c r="A769" s="1427" t="s">
        <v>320</v>
      </c>
      <c r="B769" s="1427"/>
      <c r="C769" s="374"/>
      <c r="D769" s="375"/>
      <c r="E769" s="85"/>
      <c r="F769" s="97"/>
    </row>
    <row r="770" spans="1:6" ht="45">
      <c r="A770" s="365" t="s">
        <v>326</v>
      </c>
      <c r="B770" s="365" t="s">
        <v>199</v>
      </c>
      <c r="C770" s="365" t="s">
        <v>200</v>
      </c>
      <c r="D770" s="365" t="s">
        <v>201</v>
      </c>
      <c r="E770" s="85"/>
      <c r="F770" s="97"/>
    </row>
    <row r="771" spans="1:6" ht="12.75">
      <c r="A771" s="677">
        <v>1</v>
      </c>
      <c r="B771" s="876" t="s">
        <v>2303</v>
      </c>
      <c r="C771" s="870">
        <v>2019</v>
      </c>
      <c r="D771" s="877">
        <v>7632.72</v>
      </c>
      <c r="E771" s="85"/>
      <c r="F771" s="97"/>
    </row>
    <row r="772" spans="1:6" ht="12.75">
      <c r="A772" s="4">
        <v>2</v>
      </c>
      <c r="B772" s="878" t="s">
        <v>2303</v>
      </c>
      <c r="C772" s="870">
        <v>2019</v>
      </c>
      <c r="D772" s="877">
        <v>7632.72</v>
      </c>
      <c r="E772" s="85"/>
      <c r="F772" s="97"/>
    </row>
    <row r="773" spans="1:6" ht="26.25" thickBot="1">
      <c r="A773" s="6">
        <v>3</v>
      </c>
      <c r="B773" s="878" t="s">
        <v>2304</v>
      </c>
      <c r="C773" s="870">
        <v>2019</v>
      </c>
      <c r="D773" s="877">
        <v>3118.79</v>
      </c>
      <c r="E773" s="85"/>
      <c r="F773" s="97"/>
    </row>
    <row r="774" spans="1:6" ht="15.75" thickBot="1">
      <c r="A774" s="1424" t="s">
        <v>472</v>
      </c>
      <c r="B774" s="1425"/>
      <c r="C774" s="1426"/>
      <c r="D774" s="419">
        <f>SUM(D771:D773)</f>
        <v>18384.23</v>
      </c>
      <c r="E774" s="85"/>
      <c r="F774" s="97">
        <f>SUM(D774)</f>
        <v>18384.23</v>
      </c>
    </row>
    <row r="775" spans="1:6" ht="15">
      <c r="A775" s="1429" t="s">
        <v>2527</v>
      </c>
      <c r="B775" s="1429"/>
      <c r="C775" s="370"/>
      <c r="D775" s="369"/>
      <c r="E775" s="85"/>
      <c r="F775" s="97"/>
    </row>
    <row r="776" spans="1:6" ht="45">
      <c r="A776" s="381" t="s">
        <v>326</v>
      </c>
      <c r="B776" s="381" t="s">
        <v>199</v>
      </c>
      <c r="C776" s="381" t="s">
        <v>200</v>
      </c>
      <c r="D776" s="381" t="s">
        <v>201</v>
      </c>
      <c r="E776" s="85"/>
      <c r="F776" s="97"/>
    </row>
    <row r="777" spans="1:6" ht="12.75">
      <c r="A777" s="4">
        <v>1</v>
      </c>
      <c r="B777" s="13" t="s">
        <v>1694</v>
      </c>
      <c r="C777" s="11"/>
      <c r="D777" s="428">
        <v>1803.06</v>
      </c>
      <c r="E777" s="85"/>
      <c r="F777" s="97"/>
    </row>
    <row r="778" spans="1:6" ht="26.25" thickBot="1">
      <c r="A778" s="4">
        <v>2</v>
      </c>
      <c r="B778" s="10" t="s">
        <v>1695</v>
      </c>
      <c r="C778" s="4"/>
      <c r="D778" s="428">
        <v>329.03</v>
      </c>
      <c r="E778" s="85"/>
      <c r="F778" s="97"/>
    </row>
    <row r="779" spans="1:6" ht="15.75" thickBot="1">
      <c r="A779" s="1424" t="s">
        <v>472</v>
      </c>
      <c r="B779" s="1425"/>
      <c r="C779" s="1426"/>
      <c r="D779" s="419">
        <f>SUM(D777:D778)</f>
        <v>2132.09</v>
      </c>
      <c r="E779" s="85"/>
      <c r="F779" s="97">
        <f>SUM(D779)</f>
        <v>2132.09</v>
      </c>
    </row>
    <row r="780" spans="1:6" ht="24.75" customHeight="1">
      <c r="A780" s="1427" t="s">
        <v>308</v>
      </c>
      <c r="B780" s="1427"/>
      <c r="C780" s="374"/>
      <c r="D780" s="375"/>
      <c r="E780" s="85"/>
      <c r="F780" s="97"/>
    </row>
    <row r="781" spans="1:6" ht="45">
      <c r="A781" s="365" t="s">
        <v>326</v>
      </c>
      <c r="B781" s="365" t="s">
        <v>199</v>
      </c>
      <c r="C781" s="365" t="s">
        <v>200</v>
      </c>
      <c r="D781" s="365" t="s">
        <v>201</v>
      </c>
      <c r="E781" s="376"/>
      <c r="F781" s="97"/>
    </row>
    <row r="782" spans="1:6" ht="12.75">
      <c r="A782" s="907">
        <v>1</v>
      </c>
      <c r="B782" s="908" t="s">
        <v>1696</v>
      </c>
      <c r="C782" s="909">
        <v>2014</v>
      </c>
      <c r="D782" s="893">
        <v>4450</v>
      </c>
      <c r="E782" s="85"/>
      <c r="F782" s="97"/>
    </row>
    <row r="783" spans="1:6" ht="12.75">
      <c r="A783" s="897">
        <v>2</v>
      </c>
      <c r="B783" s="604" t="s">
        <v>1697</v>
      </c>
      <c r="C783" s="887">
        <v>2015</v>
      </c>
      <c r="D783" s="893">
        <v>13530</v>
      </c>
      <c r="E783" s="85"/>
      <c r="F783" s="96"/>
    </row>
    <row r="784" spans="1:6" ht="12.75">
      <c r="A784" s="897">
        <v>3</v>
      </c>
      <c r="B784" s="898" t="s">
        <v>1698</v>
      </c>
      <c r="C784" s="887">
        <v>2014</v>
      </c>
      <c r="D784" s="888">
        <v>270</v>
      </c>
      <c r="E784" s="85"/>
      <c r="F784" s="97"/>
    </row>
    <row r="785" spans="1:6" ht="12.75">
      <c r="A785" s="897">
        <v>4</v>
      </c>
      <c r="B785" s="898" t="s">
        <v>1699</v>
      </c>
      <c r="C785" s="887">
        <v>2014</v>
      </c>
      <c r="D785" s="888">
        <v>490</v>
      </c>
      <c r="E785" s="85"/>
      <c r="F785" s="97"/>
    </row>
    <row r="786" spans="1:6" ht="15.75" customHeight="1">
      <c r="A786" s="889">
        <v>5</v>
      </c>
      <c r="B786" s="899" t="s">
        <v>1700</v>
      </c>
      <c r="C786" s="887">
        <v>2014</v>
      </c>
      <c r="D786" s="888">
        <v>910</v>
      </c>
      <c r="E786" s="406"/>
      <c r="F786" s="97"/>
    </row>
    <row r="787" spans="1:6" ht="12.75">
      <c r="A787" s="889">
        <v>6</v>
      </c>
      <c r="B787" s="890" t="s">
        <v>1701</v>
      </c>
      <c r="C787" s="887">
        <v>2014</v>
      </c>
      <c r="D787" s="888">
        <v>2520.02</v>
      </c>
      <c r="E787" s="85"/>
      <c r="F787" s="97"/>
    </row>
    <row r="788" spans="1:6" ht="12.75">
      <c r="A788" s="891">
        <v>7</v>
      </c>
      <c r="B788" s="890" t="s">
        <v>1702</v>
      </c>
      <c r="C788" s="887">
        <v>2014</v>
      </c>
      <c r="D788" s="888">
        <v>450</v>
      </c>
      <c r="E788" s="85"/>
      <c r="F788" s="97"/>
    </row>
    <row r="789" spans="1:6" ht="12.75">
      <c r="A789" s="889">
        <v>8</v>
      </c>
      <c r="B789" s="890" t="s">
        <v>1703</v>
      </c>
      <c r="C789" s="887">
        <v>2014</v>
      </c>
      <c r="D789" s="888">
        <v>269</v>
      </c>
      <c r="E789" s="85"/>
      <c r="F789" s="97"/>
    </row>
    <row r="790" spans="1:6" ht="12.75">
      <c r="A790" s="889">
        <v>9</v>
      </c>
      <c r="B790" s="892" t="s">
        <v>2316</v>
      </c>
      <c r="C790" s="887">
        <v>2015</v>
      </c>
      <c r="D790" s="893">
        <v>2817.63</v>
      </c>
      <c r="E790" s="85"/>
      <c r="F790" s="97"/>
    </row>
    <row r="791" spans="1:6" ht="12.75">
      <c r="A791" s="891">
        <v>10</v>
      </c>
      <c r="B791" s="892" t="s">
        <v>1704</v>
      </c>
      <c r="C791" s="887">
        <v>2016</v>
      </c>
      <c r="D791" s="893">
        <v>2150</v>
      </c>
      <c r="E791" s="85"/>
      <c r="F791" s="97"/>
    </row>
    <row r="792" spans="1:6" ht="12.75">
      <c r="A792" s="889">
        <v>11</v>
      </c>
      <c r="B792" s="892" t="s">
        <v>1705</v>
      </c>
      <c r="C792" s="887">
        <v>2016</v>
      </c>
      <c r="D792" s="893">
        <v>1299</v>
      </c>
      <c r="E792" s="85"/>
      <c r="F792" s="97"/>
    </row>
    <row r="793" spans="1:6" ht="12.75">
      <c r="A793" s="889">
        <v>12</v>
      </c>
      <c r="B793" s="892" t="s">
        <v>1706</v>
      </c>
      <c r="C793" s="887">
        <v>2017</v>
      </c>
      <c r="D793" s="893">
        <v>1536.27</v>
      </c>
      <c r="E793" s="85"/>
      <c r="F793" s="97"/>
    </row>
    <row r="794" spans="1:6" ht="12.75">
      <c r="A794" s="891">
        <v>13</v>
      </c>
      <c r="B794" s="892" t="s">
        <v>1707</v>
      </c>
      <c r="C794" s="887">
        <v>2017</v>
      </c>
      <c r="D794" s="893">
        <v>2591.7</v>
      </c>
      <c r="E794" s="85"/>
      <c r="F794" s="97"/>
    </row>
    <row r="795" spans="1:6" ht="12.75">
      <c r="A795" s="889">
        <v>14</v>
      </c>
      <c r="B795" s="892" t="s">
        <v>1708</v>
      </c>
      <c r="C795" s="887">
        <v>2017</v>
      </c>
      <c r="D795" s="893">
        <v>3421.6</v>
      </c>
      <c r="E795" s="85"/>
      <c r="F795" s="98"/>
    </row>
    <row r="796" spans="1:6" ht="12.75">
      <c r="A796" s="889">
        <v>15</v>
      </c>
      <c r="B796" s="892" t="s">
        <v>1709</v>
      </c>
      <c r="C796" s="887">
        <v>2017</v>
      </c>
      <c r="D796" s="893">
        <v>2298</v>
      </c>
      <c r="E796" s="85"/>
      <c r="F796" s="387"/>
    </row>
    <row r="797" spans="1:6" ht="12.75">
      <c r="A797" s="891">
        <v>16</v>
      </c>
      <c r="B797" s="892" t="s">
        <v>1710</v>
      </c>
      <c r="C797" s="887">
        <v>2017</v>
      </c>
      <c r="D797" s="893">
        <v>1021.65</v>
      </c>
      <c r="E797" s="85"/>
      <c r="F797" s="98"/>
    </row>
    <row r="798" spans="1:6" ht="12.75">
      <c r="A798" s="889">
        <v>17</v>
      </c>
      <c r="B798" s="892" t="s">
        <v>1711</v>
      </c>
      <c r="C798" s="887">
        <v>2017</v>
      </c>
      <c r="D798" s="893">
        <v>20813.01</v>
      </c>
      <c r="E798" s="85"/>
      <c r="F798" s="98"/>
    </row>
    <row r="799" spans="1:6" ht="12.75">
      <c r="A799" s="889">
        <v>18</v>
      </c>
      <c r="B799" s="892" t="s">
        <v>1712</v>
      </c>
      <c r="C799" s="887">
        <v>2017</v>
      </c>
      <c r="D799" s="893">
        <v>14400</v>
      </c>
      <c r="E799" s="85"/>
      <c r="F799" s="98"/>
    </row>
    <row r="800" spans="1:6" ht="12.75">
      <c r="A800" s="891">
        <v>19</v>
      </c>
      <c r="B800" s="892" t="s">
        <v>1713</v>
      </c>
      <c r="C800" s="887">
        <v>2017</v>
      </c>
      <c r="D800" s="893">
        <v>19200</v>
      </c>
      <c r="E800" s="85"/>
      <c r="F800" s="98"/>
    </row>
    <row r="801" spans="1:6" ht="25.5">
      <c r="A801" s="900">
        <v>20</v>
      </c>
      <c r="B801" s="901" t="s">
        <v>2317</v>
      </c>
      <c r="C801" s="887">
        <v>2018</v>
      </c>
      <c r="D801" s="893">
        <v>1378</v>
      </c>
      <c r="E801" s="85"/>
      <c r="F801" s="98"/>
    </row>
    <row r="802" spans="1:6" ht="12.75">
      <c r="A802" s="897">
        <v>21</v>
      </c>
      <c r="B802" s="902" t="s">
        <v>2318</v>
      </c>
      <c r="C802" s="903">
        <v>2018</v>
      </c>
      <c r="D802" s="904">
        <v>6920</v>
      </c>
      <c r="E802" s="85"/>
      <c r="F802" s="98"/>
    </row>
    <row r="803" spans="1:6" ht="12.75">
      <c r="A803" s="900">
        <v>22</v>
      </c>
      <c r="B803" s="902" t="s">
        <v>2319</v>
      </c>
      <c r="C803" s="903">
        <v>2019</v>
      </c>
      <c r="D803" s="905">
        <v>1672</v>
      </c>
      <c r="E803" s="85"/>
      <c r="F803" s="98"/>
    </row>
    <row r="804" spans="1:6" ht="13.5" thickBot="1">
      <c r="A804" s="906">
        <v>23</v>
      </c>
      <c r="B804" s="902" t="s">
        <v>2320</v>
      </c>
      <c r="C804" s="903">
        <v>2019</v>
      </c>
      <c r="D804" s="905">
        <v>11200</v>
      </c>
      <c r="E804" s="85"/>
      <c r="F804" s="98"/>
    </row>
    <row r="805" spans="1:6" ht="15.75" thickBot="1">
      <c r="A805" s="1424" t="s">
        <v>472</v>
      </c>
      <c r="B805" s="1425"/>
      <c r="C805" s="1426"/>
      <c r="D805" s="419">
        <f>SUM(D782:D804)</f>
        <v>115607.88</v>
      </c>
      <c r="E805" s="85"/>
      <c r="F805" s="98">
        <f>SUM(D805)</f>
        <v>115607.88</v>
      </c>
    </row>
    <row r="806" spans="1:6" s="516" customFormat="1" ht="24.75" customHeight="1">
      <c r="A806" s="1431" t="s">
        <v>309</v>
      </c>
      <c r="B806" s="1431"/>
      <c r="C806" s="249"/>
      <c r="D806" s="940"/>
      <c r="E806" s="83"/>
      <c r="F806" s="98"/>
    </row>
    <row r="807" spans="1:6" ht="45">
      <c r="A807" s="365" t="s">
        <v>326</v>
      </c>
      <c r="B807" s="365" t="s">
        <v>199</v>
      </c>
      <c r="C807" s="365" t="s">
        <v>200</v>
      </c>
      <c r="D807" s="365" t="s">
        <v>201</v>
      </c>
      <c r="E807" s="85"/>
      <c r="F807" s="97"/>
    </row>
    <row r="808" spans="1:6" ht="12.75">
      <c r="A808" s="677">
        <v>1</v>
      </c>
      <c r="B808" s="647" t="s">
        <v>206</v>
      </c>
      <c r="C808" s="10">
        <v>2012</v>
      </c>
      <c r="D808" s="9">
        <v>299</v>
      </c>
      <c r="E808" s="85"/>
      <c r="F808" s="97"/>
    </row>
    <row r="809" spans="1:6" ht="12.75">
      <c r="A809" s="4">
        <v>2</v>
      </c>
      <c r="B809" s="10" t="s">
        <v>1714</v>
      </c>
      <c r="C809" s="10">
        <v>2015</v>
      </c>
      <c r="D809" s="9">
        <v>1999</v>
      </c>
      <c r="E809" s="85"/>
      <c r="F809" s="97"/>
    </row>
    <row r="810" spans="1:6" ht="12.75">
      <c r="A810" s="4">
        <v>3</v>
      </c>
      <c r="B810" s="10" t="s">
        <v>1715</v>
      </c>
      <c r="C810" s="10">
        <v>2015</v>
      </c>
      <c r="D810" s="9">
        <v>625</v>
      </c>
      <c r="E810" s="85"/>
      <c r="F810" s="97"/>
    </row>
    <row r="811" spans="1:6" ht="12.75">
      <c r="A811" s="4">
        <v>4</v>
      </c>
      <c r="B811" s="10" t="s">
        <v>1716</v>
      </c>
      <c r="C811" s="10">
        <v>2016</v>
      </c>
      <c r="D811" s="9">
        <v>3920</v>
      </c>
      <c r="E811" s="85"/>
      <c r="F811" s="97"/>
    </row>
    <row r="812" spans="1:6" ht="12.75">
      <c r="A812" s="4">
        <v>5</v>
      </c>
      <c r="B812" s="10" t="s">
        <v>1717</v>
      </c>
      <c r="C812" s="10">
        <v>2016</v>
      </c>
      <c r="D812" s="9">
        <v>280</v>
      </c>
      <c r="E812" s="85"/>
      <c r="F812" s="97"/>
    </row>
    <row r="813" spans="1:7" ht="12.75">
      <c r="A813" s="4">
        <v>6</v>
      </c>
      <c r="B813" s="10" t="s">
        <v>1718</v>
      </c>
      <c r="C813" s="10">
        <v>2017</v>
      </c>
      <c r="D813" s="9">
        <v>229</v>
      </c>
      <c r="E813" s="85"/>
      <c r="F813" s="98"/>
      <c r="G813" s="19"/>
    </row>
    <row r="814" spans="1:6" ht="12.75">
      <c r="A814" s="4">
        <v>7</v>
      </c>
      <c r="B814" s="10" t="s">
        <v>1719</v>
      </c>
      <c r="C814" s="10">
        <v>2017</v>
      </c>
      <c r="D814" s="9">
        <v>2777.87</v>
      </c>
      <c r="E814" s="376"/>
      <c r="F814" s="98"/>
    </row>
    <row r="815" spans="1:6" ht="12.75">
      <c r="A815" s="4">
        <v>8</v>
      </c>
      <c r="B815" s="10" t="s">
        <v>2335</v>
      </c>
      <c r="C815" s="10">
        <v>2018</v>
      </c>
      <c r="D815" s="9">
        <v>750</v>
      </c>
      <c r="E815" s="376"/>
      <c r="F815" s="98"/>
    </row>
    <row r="816" spans="1:6" ht="12.75">
      <c r="A816" s="4">
        <v>9</v>
      </c>
      <c r="B816" s="10" t="s">
        <v>2336</v>
      </c>
      <c r="C816" s="10">
        <v>2018</v>
      </c>
      <c r="D816" s="9">
        <v>365</v>
      </c>
      <c r="E816" s="376"/>
      <c r="F816" s="98"/>
    </row>
    <row r="817" spans="1:6" ht="13.5" thickBot="1">
      <c r="A817" s="4">
        <v>10</v>
      </c>
      <c r="B817" s="910" t="s">
        <v>2337</v>
      </c>
      <c r="C817" s="910">
        <v>2018</v>
      </c>
      <c r="D817" s="911">
        <v>682</v>
      </c>
      <c r="E817" s="376"/>
      <c r="F817" s="98"/>
    </row>
    <row r="818" spans="1:6" ht="15.75" thickBot="1">
      <c r="A818" s="1424" t="s">
        <v>472</v>
      </c>
      <c r="B818" s="1425"/>
      <c r="C818" s="1426"/>
      <c r="D818" s="419">
        <f>SUM(D808:D817)</f>
        <v>11926.869999999999</v>
      </c>
      <c r="E818" s="376"/>
      <c r="F818" s="97">
        <f>SUM(D818)</f>
        <v>11926.869999999999</v>
      </c>
    </row>
    <row r="819" spans="1:6" s="516" customFormat="1" ht="24.75" customHeight="1">
      <c r="A819" s="1436" t="s">
        <v>1393</v>
      </c>
      <c r="B819" s="1436"/>
      <c r="C819" s="931"/>
      <c r="D819" s="932"/>
      <c r="E819" s="83"/>
      <c r="F819" s="98"/>
    </row>
    <row r="820" spans="1:6" ht="45">
      <c r="A820" s="365" t="s">
        <v>326</v>
      </c>
      <c r="B820" s="365" t="s">
        <v>199</v>
      </c>
      <c r="C820" s="365" t="s">
        <v>200</v>
      </c>
      <c r="D820" s="365" t="s">
        <v>201</v>
      </c>
      <c r="E820" s="85"/>
      <c r="F820" s="97"/>
    </row>
    <row r="821" spans="1:6" ht="12.75">
      <c r="A821" s="937">
        <v>1</v>
      </c>
      <c r="B821" s="938" t="s">
        <v>2355</v>
      </c>
      <c r="C821" s="938">
        <v>2015</v>
      </c>
      <c r="D821" s="939">
        <v>2340</v>
      </c>
      <c r="E821" s="85"/>
      <c r="F821" s="97"/>
    </row>
    <row r="822" spans="1:6" ht="12.75">
      <c r="A822" s="937">
        <v>2</v>
      </c>
      <c r="B822" s="938" t="s">
        <v>2356</v>
      </c>
      <c r="C822" s="938">
        <v>2017</v>
      </c>
      <c r="D822" s="939">
        <v>5555.74</v>
      </c>
      <c r="E822" s="85"/>
      <c r="F822" s="97"/>
    </row>
    <row r="823" spans="1:6" ht="13.5" thickBot="1">
      <c r="A823" s="937">
        <v>3</v>
      </c>
      <c r="B823" s="938" t="s">
        <v>2357</v>
      </c>
      <c r="C823" s="938">
        <v>2017</v>
      </c>
      <c r="D823" s="939">
        <v>13430</v>
      </c>
      <c r="E823" s="85"/>
      <c r="F823" s="97"/>
    </row>
    <row r="824" spans="1:6" ht="15.75" thickBot="1">
      <c r="A824" s="1424" t="s">
        <v>472</v>
      </c>
      <c r="B824" s="1425"/>
      <c r="C824" s="1426"/>
      <c r="D824" s="419">
        <f>SUM(D821:D823)</f>
        <v>21325.739999999998</v>
      </c>
      <c r="E824" s="85"/>
      <c r="F824" s="97">
        <f>SUM(D824)</f>
        <v>21325.739999999998</v>
      </c>
    </row>
    <row r="825" spans="1:6" ht="24.75" customHeight="1">
      <c r="A825" s="1437" t="s">
        <v>1016</v>
      </c>
      <c r="B825" s="1437"/>
      <c r="C825" s="1437"/>
      <c r="D825" s="1437"/>
      <c r="E825" s="85"/>
      <c r="F825" s="97"/>
    </row>
    <row r="826" spans="1:6" ht="45">
      <c r="A826" s="365" t="s">
        <v>326</v>
      </c>
      <c r="B826" s="365" t="s">
        <v>199</v>
      </c>
      <c r="C826" s="365" t="s">
        <v>200</v>
      </c>
      <c r="D826" s="365" t="s">
        <v>201</v>
      </c>
      <c r="E826" s="85"/>
      <c r="F826" s="97"/>
    </row>
    <row r="827" spans="1:6" ht="12.75">
      <c r="A827" s="677">
        <v>1</v>
      </c>
      <c r="B827" s="869" t="s">
        <v>2361</v>
      </c>
      <c r="C827" s="870">
        <v>2014</v>
      </c>
      <c r="D827" s="877">
        <v>499</v>
      </c>
      <c r="E827" s="85"/>
      <c r="F827" s="97"/>
    </row>
    <row r="828" spans="1:6" ht="12.75">
      <c r="A828" s="677">
        <v>2</v>
      </c>
      <c r="B828" s="869" t="s">
        <v>1720</v>
      </c>
      <c r="C828" s="870">
        <v>2014</v>
      </c>
      <c r="D828" s="877">
        <v>1899</v>
      </c>
      <c r="E828" s="85"/>
      <c r="F828" s="97"/>
    </row>
    <row r="829" spans="1:6" ht="12.75">
      <c r="A829" s="677">
        <v>3</v>
      </c>
      <c r="B829" s="869" t="s">
        <v>1721</v>
      </c>
      <c r="C829" s="870">
        <v>2014</v>
      </c>
      <c r="D829" s="877">
        <v>1300</v>
      </c>
      <c r="E829" s="85"/>
      <c r="F829" s="97"/>
    </row>
    <row r="830" spans="1:6" ht="15" customHeight="1">
      <c r="A830" s="677">
        <v>4</v>
      </c>
      <c r="B830" s="941" t="s">
        <v>1722</v>
      </c>
      <c r="C830" s="870">
        <v>2014</v>
      </c>
      <c r="D830" s="877">
        <v>2259</v>
      </c>
      <c r="E830" s="85"/>
      <c r="F830" s="97"/>
    </row>
    <row r="831" spans="1:6" ht="12.75">
      <c r="A831" s="677">
        <v>5</v>
      </c>
      <c r="B831" s="894" t="s">
        <v>2362</v>
      </c>
      <c r="C831" s="942">
        <v>2016</v>
      </c>
      <c r="D831" s="905">
        <v>22326</v>
      </c>
      <c r="E831" s="82"/>
      <c r="F831" s="97"/>
    </row>
    <row r="832" spans="1:6" ht="12.75">
      <c r="A832" s="677">
        <v>6</v>
      </c>
      <c r="B832" s="894" t="s">
        <v>2363</v>
      </c>
      <c r="C832" s="942">
        <v>2017</v>
      </c>
      <c r="D832" s="905">
        <v>1327</v>
      </c>
      <c r="E832" s="85"/>
      <c r="F832" s="97"/>
    </row>
    <row r="833" spans="1:6" ht="12.75">
      <c r="A833" s="677">
        <v>7</v>
      </c>
      <c r="B833" s="894" t="s">
        <v>2363</v>
      </c>
      <c r="C833" s="942">
        <v>2017</v>
      </c>
      <c r="D833" s="905">
        <v>1540</v>
      </c>
      <c r="E833" s="85"/>
      <c r="F833" s="97"/>
    </row>
    <row r="834" spans="1:6" ht="12.75">
      <c r="A834" s="677">
        <v>8</v>
      </c>
      <c r="B834" s="894" t="s">
        <v>2364</v>
      </c>
      <c r="C834" s="942">
        <v>2017</v>
      </c>
      <c r="D834" s="905">
        <v>3298</v>
      </c>
      <c r="E834" s="85"/>
      <c r="F834" s="97"/>
    </row>
    <row r="835" spans="1:6" ht="12.75">
      <c r="A835" s="677">
        <v>9</v>
      </c>
      <c r="B835" s="894" t="s">
        <v>2365</v>
      </c>
      <c r="C835" s="942">
        <v>2017</v>
      </c>
      <c r="D835" s="905">
        <v>4395</v>
      </c>
      <c r="E835" s="85"/>
      <c r="F835" s="97"/>
    </row>
    <row r="836" spans="1:6" ht="12.75">
      <c r="A836" s="677">
        <v>10</v>
      </c>
      <c r="B836" s="894" t="s">
        <v>2366</v>
      </c>
      <c r="C836" s="942">
        <v>2018</v>
      </c>
      <c r="D836" s="905">
        <v>2777</v>
      </c>
      <c r="E836" s="85"/>
      <c r="F836" s="97"/>
    </row>
    <row r="837" spans="1:6" ht="12.75">
      <c r="A837" s="677">
        <v>11</v>
      </c>
      <c r="B837" s="894" t="s">
        <v>2363</v>
      </c>
      <c r="C837" s="942">
        <v>2018</v>
      </c>
      <c r="D837" s="905">
        <v>1909</v>
      </c>
      <c r="E837" s="85"/>
      <c r="F837" s="97"/>
    </row>
    <row r="838" spans="1:6" ht="12.75">
      <c r="A838" s="677">
        <v>12</v>
      </c>
      <c r="B838" s="894" t="s">
        <v>2367</v>
      </c>
      <c r="C838" s="942">
        <v>2018</v>
      </c>
      <c r="D838" s="905">
        <v>3260</v>
      </c>
      <c r="E838" s="85"/>
      <c r="F838" s="97"/>
    </row>
    <row r="839" spans="1:6" ht="12.75">
      <c r="A839" s="677">
        <v>13</v>
      </c>
      <c r="B839" s="894" t="s">
        <v>2368</v>
      </c>
      <c r="C839" s="942">
        <v>2018</v>
      </c>
      <c r="D839" s="905">
        <v>1996</v>
      </c>
      <c r="E839" s="85"/>
      <c r="F839" s="97"/>
    </row>
    <row r="840" spans="1:6" ht="12.75">
      <c r="A840" s="677">
        <v>14</v>
      </c>
      <c r="B840" s="894" t="s">
        <v>2362</v>
      </c>
      <c r="C840" s="942">
        <v>2018</v>
      </c>
      <c r="D840" s="905">
        <v>1890</v>
      </c>
      <c r="E840" s="85"/>
      <c r="F840" s="97"/>
    </row>
    <row r="841" spans="1:6" ht="12.75">
      <c r="A841" s="677">
        <v>15</v>
      </c>
      <c r="B841" s="894" t="s">
        <v>2369</v>
      </c>
      <c r="C841" s="942">
        <v>2019</v>
      </c>
      <c r="D841" s="905">
        <v>34608</v>
      </c>
      <c r="E841" s="85"/>
      <c r="F841" s="97"/>
    </row>
    <row r="842" spans="1:6" ht="12.75">
      <c r="A842" s="677">
        <v>16</v>
      </c>
      <c r="B842" s="894" t="s">
        <v>2366</v>
      </c>
      <c r="C842" s="942">
        <v>2019</v>
      </c>
      <c r="D842" s="905">
        <v>8952</v>
      </c>
      <c r="E842" s="85"/>
      <c r="F842" s="97"/>
    </row>
    <row r="843" spans="1:6" ht="12.75">
      <c r="A843" s="677">
        <v>17</v>
      </c>
      <c r="B843" s="894" t="s">
        <v>2369</v>
      </c>
      <c r="C843" s="942">
        <v>2019</v>
      </c>
      <c r="D843" s="905">
        <v>3375</v>
      </c>
      <c r="E843" s="85"/>
      <c r="F843" s="97"/>
    </row>
    <row r="844" spans="1:6" ht="12.75">
      <c r="A844" s="677">
        <v>18</v>
      </c>
      <c r="B844" s="894" t="s">
        <v>2370</v>
      </c>
      <c r="C844" s="942">
        <v>2014</v>
      </c>
      <c r="D844" s="905">
        <v>2480</v>
      </c>
      <c r="E844" s="85"/>
      <c r="F844" s="97"/>
    </row>
    <row r="845" spans="1:6" ht="12.75">
      <c r="A845" s="677">
        <v>19</v>
      </c>
      <c r="B845" s="894" t="s">
        <v>1620</v>
      </c>
      <c r="C845" s="942">
        <v>2016</v>
      </c>
      <c r="D845" s="905">
        <v>1750</v>
      </c>
      <c r="E845" s="85"/>
      <c r="F845" s="97"/>
    </row>
    <row r="846" spans="1:6" ht="12.75">
      <c r="A846" s="677">
        <v>20</v>
      </c>
      <c r="B846" s="894" t="s">
        <v>1621</v>
      </c>
      <c r="C846" s="942">
        <v>2017</v>
      </c>
      <c r="D846" s="905">
        <v>770</v>
      </c>
      <c r="E846" s="85"/>
      <c r="F846" s="97"/>
    </row>
    <row r="847" spans="1:6" ht="13.5" thickBot="1">
      <c r="A847" s="677">
        <v>21</v>
      </c>
      <c r="B847" s="894" t="s">
        <v>2371</v>
      </c>
      <c r="C847" s="942">
        <v>2018</v>
      </c>
      <c r="D847" s="905">
        <v>14000</v>
      </c>
      <c r="E847" s="85"/>
      <c r="F847" s="97"/>
    </row>
    <row r="848" spans="1:6" ht="15.75" thickBot="1">
      <c r="A848" s="1424" t="s">
        <v>472</v>
      </c>
      <c r="B848" s="1425"/>
      <c r="C848" s="1426"/>
      <c r="D848" s="419">
        <f>SUM(D827:D847)</f>
        <v>116610</v>
      </c>
      <c r="E848" s="376"/>
      <c r="F848" s="97">
        <f>SUM(D848)</f>
        <v>116610</v>
      </c>
    </row>
    <row r="849" spans="1:6" s="516" customFormat="1" ht="24.75" customHeight="1">
      <c r="A849" s="1437" t="s">
        <v>1381</v>
      </c>
      <c r="B849" s="1437"/>
      <c r="C849" s="1437"/>
      <c r="D849" s="1437"/>
      <c r="E849" s="943"/>
      <c r="F849" s="98"/>
    </row>
    <row r="850" spans="1:6" ht="45">
      <c r="A850" s="365" t="s">
        <v>326</v>
      </c>
      <c r="B850" s="365" t="s">
        <v>199</v>
      </c>
      <c r="C850" s="365" t="s">
        <v>200</v>
      </c>
      <c r="D850" s="365" t="s">
        <v>201</v>
      </c>
      <c r="E850" s="376"/>
      <c r="F850" s="97"/>
    </row>
    <row r="851" spans="1:6" ht="12.75">
      <c r="A851" s="677">
        <v>1</v>
      </c>
      <c r="B851" s="941" t="s">
        <v>2375</v>
      </c>
      <c r="C851" s="870">
        <v>2018</v>
      </c>
      <c r="D851" s="877">
        <v>2400</v>
      </c>
      <c r="E851" s="376"/>
      <c r="F851" s="97"/>
    </row>
    <row r="852" spans="1:6" ht="12.75">
      <c r="A852" s="677">
        <v>2</v>
      </c>
      <c r="B852" s="941" t="s">
        <v>2375</v>
      </c>
      <c r="C852" s="870">
        <v>2018</v>
      </c>
      <c r="D852" s="877">
        <v>2400</v>
      </c>
      <c r="E852" s="376"/>
      <c r="F852" s="97"/>
    </row>
    <row r="853" spans="1:6" ht="12.75">
      <c r="A853" s="677">
        <v>3</v>
      </c>
      <c r="B853" s="941" t="s">
        <v>2375</v>
      </c>
      <c r="C853" s="870">
        <v>2018</v>
      </c>
      <c r="D853" s="877">
        <v>2400</v>
      </c>
      <c r="E853" s="376"/>
      <c r="F853" s="97"/>
    </row>
    <row r="854" spans="1:6" ht="12.75">
      <c r="A854" s="677">
        <v>4</v>
      </c>
      <c r="B854" s="941" t="s">
        <v>2375</v>
      </c>
      <c r="C854" s="870">
        <v>2018</v>
      </c>
      <c r="D854" s="877">
        <v>2400</v>
      </c>
      <c r="E854" s="376"/>
      <c r="F854" s="97"/>
    </row>
    <row r="855" spans="1:6" ht="13.5" thickBot="1">
      <c r="A855" s="677">
        <v>5</v>
      </c>
      <c r="B855" s="941" t="s">
        <v>2376</v>
      </c>
      <c r="C855" s="870">
        <v>2018</v>
      </c>
      <c r="D855" s="905">
        <v>2570</v>
      </c>
      <c r="E855" s="376"/>
      <c r="F855" s="97"/>
    </row>
    <row r="856" spans="1:6" ht="15.75" thickBot="1">
      <c r="A856" s="1424" t="s">
        <v>472</v>
      </c>
      <c r="B856" s="1425"/>
      <c r="C856" s="1426"/>
      <c r="D856" s="419">
        <f>SUM(D851:D855)</f>
        <v>12170</v>
      </c>
      <c r="E856" s="376"/>
      <c r="F856" s="97">
        <f>SUM(D856)</f>
        <v>12170</v>
      </c>
    </row>
    <row r="857" spans="1:6" s="516" customFormat="1" ht="24.75" customHeight="1">
      <c r="A857" s="1437" t="s">
        <v>1017</v>
      </c>
      <c r="B857" s="1437"/>
      <c r="C857" s="1437"/>
      <c r="D857" s="1437"/>
      <c r="E857" s="969"/>
      <c r="F857" s="970"/>
    </row>
    <row r="858" spans="1:6" ht="45">
      <c r="A858" s="365" t="s">
        <v>326</v>
      </c>
      <c r="B858" s="365" t="s">
        <v>199</v>
      </c>
      <c r="C858" s="365" t="s">
        <v>200</v>
      </c>
      <c r="D858" s="365" t="s">
        <v>201</v>
      </c>
      <c r="E858" s="87"/>
      <c r="F858" s="407"/>
    </row>
    <row r="859" spans="1:6" ht="12.75">
      <c r="A859" s="677">
        <v>1</v>
      </c>
      <c r="B859" s="975" t="s">
        <v>2393</v>
      </c>
      <c r="C859" s="976">
        <v>2015</v>
      </c>
      <c r="D859" s="974">
        <v>5100.02</v>
      </c>
      <c r="E859" s="87"/>
      <c r="F859" s="407"/>
    </row>
    <row r="860" spans="1:6" ht="12.75">
      <c r="A860" s="4">
        <v>2</v>
      </c>
      <c r="B860" s="892" t="s">
        <v>2393</v>
      </c>
      <c r="C860" s="972">
        <v>2016</v>
      </c>
      <c r="D860" s="974">
        <v>4200</v>
      </c>
      <c r="E860" s="87"/>
      <c r="F860" s="407"/>
    </row>
    <row r="861" spans="1:6" ht="12.75">
      <c r="A861" s="4">
        <v>3</v>
      </c>
      <c r="B861" s="892" t="s">
        <v>2394</v>
      </c>
      <c r="C861" s="973">
        <v>2016</v>
      </c>
      <c r="D861" s="974">
        <v>749.07</v>
      </c>
      <c r="E861" s="87"/>
      <c r="F861" s="407"/>
    </row>
    <row r="862" spans="1:6" ht="15.75" customHeight="1">
      <c r="A862" s="4">
        <v>4</v>
      </c>
      <c r="B862" s="892" t="s">
        <v>2395</v>
      </c>
      <c r="C862" s="972">
        <v>2016</v>
      </c>
      <c r="D862" s="974">
        <v>1650</v>
      </c>
      <c r="E862" s="87"/>
      <c r="F862" s="407"/>
    </row>
    <row r="863" spans="1:6" ht="12.75">
      <c r="A863" s="4">
        <v>5</v>
      </c>
      <c r="B863" s="892" t="s">
        <v>2395</v>
      </c>
      <c r="C863" s="887">
        <v>2017</v>
      </c>
      <c r="D863" s="893">
        <v>2250</v>
      </c>
      <c r="E863" s="87"/>
      <c r="F863" s="407"/>
    </row>
    <row r="864" spans="1:6" ht="12.75">
      <c r="A864" s="4">
        <v>6</v>
      </c>
      <c r="B864" s="892" t="s">
        <v>2396</v>
      </c>
      <c r="C864" s="887">
        <v>2017</v>
      </c>
      <c r="D864" s="893">
        <v>1298</v>
      </c>
      <c r="E864" s="87"/>
      <c r="F864" s="407"/>
    </row>
    <row r="865" spans="1:6" ht="12.75">
      <c r="A865" s="4">
        <v>7</v>
      </c>
      <c r="B865" s="892" t="s">
        <v>2395</v>
      </c>
      <c r="C865" s="972">
        <v>2017</v>
      </c>
      <c r="D865" s="974">
        <v>1999.98</v>
      </c>
      <c r="E865" s="87"/>
      <c r="F865" s="407"/>
    </row>
    <row r="866" spans="1:6" ht="12.75">
      <c r="A866" s="4">
        <v>8</v>
      </c>
      <c r="B866" s="892" t="s">
        <v>2397</v>
      </c>
      <c r="C866" s="972">
        <v>2017</v>
      </c>
      <c r="D866" s="974">
        <v>3800.02</v>
      </c>
      <c r="E866" s="87"/>
      <c r="F866" s="407"/>
    </row>
    <row r="867" spans="1:6" ht="12.75">
      <c r="A867" s="4">
        <v>9</v>
      </c>
      <c r="B867" s="892" t="s">
        <v>2395</v>
      </c>
      <c r="C867" s="972">
        <v>2017</v>
      </c>
      <c r="D867" s="974">
        <v>1900</v>
      </c>
      <c r="E867" s="85"/>
      <c r="F867" s="97"/>
    </row>
    <row r="868" spans="1:6" ht="12.75">
      <c r="A868" s="4">
        <v>10</v>
      </c>
      <c r="B868" s="892" t="s">
        <v>2395</v>
      </c>
      <c r="C868" s="887">
        <v>2018</v>
      </c>
      <c r="D868" s="893">
        <v>2450</v>
      </c>
      <c r="E868" s="85"/>
      <c r="F868" s="97"/>
    </row>
    <row r="869" spans="1:6" ht="12.75">
      <c r="A869" s="4">
        <v>11</v>
      </c>
      <c r="B869" s="894" t="s">
        <v>2398</v>
      </c>
      <c r="C869" s="870">
        <v>2019</v>
      </c>
      <c r="D869" s="867">
        <v>459</v>
      </c>
      <c r="E869" s="85"/>
      <c r="F869" s="97"/>
    </row>
    <row r="870" spans="1:6" ht="13.5" thickBot="1">
      <c r="A870" s="6">
        <v>12</v>
      </c>
      <c r="B870" s="894" t="s">
        <v>2399</v>
      </c>
      <c r="C870" s="870">
        <v>2018</v>
      </c>
      <c r="D870" s="867">
        <v>2409</v>
      </c>
      <c r="E870" s="85"/>
      <c r="F870" s="97"/>
    </row>
    <row r="871" spans="1:6" ht="15.75" thickBot="1">
      <c r="A871" s="1424" t="s">
        <v>472</v>
      </c>
      <c r="B871" s="1425"/>
      <c r="C871" s="1426"/>
      <c r="D871" s="419">
        <f>SUM(D859:D870)</f>
        <v>28265.09</v>
      </c>
      <c r="E871" s="85"/>
      <c r="F871" s="97">
        <f>SUM(D871)</f>
        <v>28265.09</v>
      </c>
    </row>
    <row r="872" spans="1:6" s="516" customFormat="1" ht="24.75" customHeight="1">
      <c r="A872" s="1431" t="s">
        <v>81</v>
      </c>
      <c r="B872" s="1431"/>
      <c r="C872" s="1431"/>
      <c r="D872" s="1431"/>
      <c r="E872" s="83"/>
      <c r="F872" s="98"/>
    </row>
    <row r="873" spans="1:6" ht="45">
      <c r="A873" s="365" t="s">
        <v>326</v>
      </c>
      <c r="B873" s="365" t="s">
        <v>199</v>
      </c>
      <c r="C873" s="365" t="s">
        <v>200</v>
      </c>
      <c r="D873" s="365" t="s">
        <v>201</v>
      </c>
      <c r="E873" s="85"/>
      <c r="F873" s="97"/>
    </row>
    <row r="874" spans="1:6" ht="13.5" thickBot="1">
      <c r="A874" s="677">
        <v>1</v>
      </c>
      <c r="B874" s="398" t="s">
        <v>2413</v>
      </c>
      <c r="C874" s="642" t="s">
        <v>2409</v>
      </c>
      <c r="D874" s="649">
        <v>1980</v>
      </c>
      <c r="E874" s="85"/>
      <c r="F874" s="97"/>
    </row>
    <row r="875" spans="1:6" ht="15.75" thickBot="1">
      <c r="A875" s="1424" t="s">
        <v>472</v>
      </c>
      <c r="B875" s="1425"/>
      <c r="C875" s="1426"/>
      <c r="D875" s="419">
        <f>SUM(D874)</f>
        <v>1980</v>
      </c>
      <c r="E875" s="85"/>
      <c r="F875" s="97">
        <f>SUM(D875)</f>
        <v>1980</v>
      </c>
    </row>
    <row r="876" spans="1:6" s="516" customFormat="1" ht="24.75" customHeight="1">
      <c r="A876" s="1431" t="s">
        <v>1386</v>
      </c>
      <c r="B876" s="1431"/>
      <c r="C876" s="1431"/>
      <c r="D876" s="1431"/>
      <c r="E876" s="83"/>
      <c r="F876" s="98"/>
    </row>
    <row r="877" spans="1:6" ht="45">
      <c r="A877" s="365" t="s">
        <v>326</v>
      </c>
      <c r="B877" s="365" t="s">
        <v>199</v>
      </c>
      <c r="C877" s="365" t="s">
        <v>200</v>
      </c>
      <c r="D877" s="365" t="s">
        <v>201</v>
      </c>
      <c r="E877" s="85"/>
      <c r="F877" s="97"/>
    </row>
    <row r="878" spans="1:6" ht="12.75">
      <c r="A878" s="677">
        <v>1</v>
      </c>
      <c r="B878" s="647" t="s">
        <v>2430</v>
      </c>
      <c r="C878" s="647">
        <v>2011</v>
      </c>
      <c r="D878" s="678">
        <v>2725.68</v>
      </c>
      <c r="E878" s="85"/>
      <c r="F878" s="97"/>
    </row>
    <row r="879" spans="1:6" ht="12.75">
      <c r="A879" s="677">
        <v>2</v>
      </c>
      <c r="B879" s="647" t="s">
        <v>2431</v>
      </c>
      <c r="C879" s="647">
        <v>2016</v>
      </c>
      <c r="D879" s="678">
        <v>2416</v>
      </c>
      <c r="E879" s="85"/>
      <c r="F879" s="97"/>
    </row>
    <row r="880" spans="1:6" ht="12.75">
      <c r="A880" s="677">
        <v>3</v>
      </c>
      <c r="B880" s="647" t="s">
        <v>2432</v>
      </c>
      <c r="C880" s="647">
        <v>2016</v>
      </c>
      <c r="D880" s="678">
        <v>1699</v>
      </c>
      <c r="E880" s="85"/>
      <c r="F880" s="97"/>
    </row>
    <row r="881" spans="1:6" ht="12.75">
      <c r="A881" s="677">
        <v>4</v>
      </c>
      <c r="B881" s="647" t="s">
        <v>2433</v>
      </c>
      <c r="C881" s="647">
        <v>2015</v>
      </c>
      <c r="D881" s="678">
        <v>2189</v>
      </c>
      <c r="E881" s="85"/>
      <c r="F881" s="97"/>
    </row>
    <row r="882" spans="1:6" ht="12.75">
      <c r="A882" s="677">
        <v>5</v>
      </c>
      <c r="B882" s="647" t="s">
        <v>2434</v>
      </c>
      <c r="C882" s="647">
        <v>2016</v>
      </c>
      <c r="D882" s="678">
        <v>399</v>
      </c>
      <c r="E882" s="85"/>
      <c r="F882" s="97"/>
    </row>
    <row r="883" spans="1:6" ht="12.75">
      <c r="A883" s="677">
        <v>6</v>
      </c>
      <c r="B883" s="647" t="s">
        <v>2435</v>
      </c>
      <c r="C883" s="647">
        <v>2016</v>
      </c>
      <c r="D883" s="678">
        <v>369</v>
      </c>
      <c r="E883" s="85"/>
      <c r="F883" s="97"/>
    </row>
    <row r="884" spans="1:6" ht="12.75">
      <c r="A884" s="677">
        <v>7</v>
      </c>
      <c r="B884" s="647" t="s">
        <v>2436</v>
      </c>
      <c r="C884" s="647">
        <v>2015</v>
      </c>
      <c r="D884" s="678">
        <v>999.95</v>
      </c>
      <c r="E884" s="85"/>
      <c r="F884" s="97"/>
    </row>
    <row r="885" spans="1:6" ht="12.75">
      <c r="A885" s="677">
        <v>8</v>
      </c>
      <c r="B885" s="647" t="s">
        <v>2437</v>
      </c>
      <c r="C885" s="647">
        <v>2015</v>
      </c>
      <c r="D885" s="678">
        <v>299.97</v>
      </c>
      <c r="E885" s="85"/>
      <c r="F885" s="97"/>
    </row>
    <row r="886" spans="1:6" ht="25.5">
      <c r="A886" s="677">
        <v>9</v>
      </c>
      <c r="B886" s="647" t="s">
        <v>2438</v>
      </c>
      <c r="C886" s="647">
        <v>2019</v>
      </c>
      <c r="D886" s="678">
        <v>7400</v>
      </c>
      <c r="E886" s="85"/>
      <c r="F886" s="97"/>
    </row>
    <row r="887" spans="1:6" ht="13.5" thickBot="1">
      <c r="A887" s="677">
        <v>10</v>
      </c>
      <c r="B887" s="980" t="s">
        <v>515</v>
      </c>
      <c r="C887" s="980">
        <v>2019</v>
      </c>
      <c r="D887" s="981">
        <v>500</v>
      </c>
      <c r="E887" s="85"/>
      <c r="F887" s="97"/>
    </row>
    <row r="888" spans="1:6" ht="15.75" thickBot="1">
      <c r="A888" s="1424" t="s">
        <v>472</v>
      </c>
      <c r="B888" s="1425"/>
      <c r="C888" s="1426"/>
      <c r="D888" s="419">
        <f>SUM(D878:D887)</f>
        <v>18997.6</v>
      </c>
      <c r="E888" s="85"/>
      <c r="F888" s="97">
        <f>SUM(D888)</f>
        <v>18997.6</v>
      </c>
    </row>
    <row r="889" spans="1:6" s="516" customFormat="1" ht="24.75" customHeight="1">
      <c r="A889" s="1431" t="s">
        <v>312</v>
      </c>
      <c r="B889" s="1431"/>
      <c r="C889" s="1431"/>
      <c r="D889" s="987"/>
      <c r="E889" s="83"/>
      <c r="F889" s="98"/>
    </row>
    <row r="890" spans="1:6" ht="45">
      <c r="A890" s="365" t="s">
        <v>326</v>
      </c>
      <c r="B890" s="365" t="s">
        <v>199</v>
      </c>
      <c r="C890" s="365" t="s">
        <v>200</v>
      </c>
      <c r="D890" s="365" t="s">
        <v>201</v>
      </c>
      <c r="E890" s="85"/>
      <c r="F890" s="97"/>
    </row>
    <row r="891" spans="1:6" ht="12.75">
      <c r="A891" s="677">
        <v>1</v>
      </c>
      <c r="B891" s="647" t="s">
        <v>820</v>
      </c>
      <c r="C891" s="677">
        <v>2015</v>
      </c>
      <c r="D891" s="978">
        <v>400</v>
      </c>
      <c r="E891" s="85"/>
      <c r="F891" s="97"/>
    </row>
    <row r="892" spans="1:6" ht="12.75">
      <c r="A892" s="677">
        <v>2</v>
      </c>
      <c r="B892" s="647" t="s">
        <v>821</v>
      </c>
      <c r="C892" s="677">
        <v>2015</v>
      </c>
      <c r="D892" s="978">
        <v>1200</v>
      </c>
      <c r="E892" s="85"/>
      <c r="F892" s="97"/>
    </row>
    <row r="893" spans="1:6" ht="12.75">
      <c r="A893" s="677">
        <v>3</v>
      </c>
      <c r="B893" s="647" t="s">
        <v>1723</v>
      </c>
      <c r="C893" s="677">
        <v>2015</v>
      </c>
      <c r="D893" s="978">
        <v>1100</v>
      </c>
      <c r="E893" s="85"/>
      <c r="F893" s="97"/>
    </row>
    <row r="894" spans="1:6" ht="12.75">
      <c r="A894" s="677">
        <v>4</v>
      </c>
      <c r="B894" s="647" t="s">
        <v>822</v>
      </c>
      <c r="C894" s="677">
        <v>2015</v>
      </c>
      <c r="D894" s="978">
        <v>920</v>
      </c>
      <c r="E894" s="85"/>
      <c r="F894" s="97"/>
    </row>
    <row r="895" spans="1:6" ht="12.75">
      <c r="A895" s="677">
        <v>5</v>
      </c>
      <c r="B895" s="647" t="s">
        <v>823</v>
      </c>
      <c r="C895" s="677">
        <v>2015</v>
      </c>
      <c r="D895" s="978">
        <v>400</v>
      </c>
      <c r="E895" s="85"/>
      <c r="F895" s="97"/>
    </row>
    <row r="896" spans="1:6" ht="12.75">
      <c r="A896" s="677">
        <v>6</v>
      </c>
      <c r="B896" s="647" t="s">
        <v>824</v>
      </c>
      <c r="C896" s="677">
        <v>2015</v>
      </c>
      <c r="D896" s="978">
        <v>2475</v>
      </c>
      <c r="E896" s="85"/>
      <c r="F896" s="97"/>
    </row>
    <row r="897" spans="1:6" ht="12.75">
      <c r="A897" s="677">
        <v>7</v>
      </c>
      <c r="B897" s="647" t="s">
        <v>1724</v>
      </c>
      <c r="C897" s="677">
        <v>2015</v>
      </c>
      <c r="D897" s="978">
        <v>1500</v>
      </c>
      <c r="E897" s="85"/>
      <c r="F897" s="97"/>
    </row>
    <row r="898" spans="1:6" ht="12.75">
      <c r="A898" s="677">
        <v>8</v>
      </c>
      <c r="B898" s="647" t="s">
        <v>1725</v>
      </c>
      <c r="C898" s="677">
        <v>2016</v>
      </c>
      <c r="D898" s="978">
        <v>2416</v>
      </c>
      <c r="E898" s="85"/>
      <c r="F898" s="97"/>
    </row>
    <row r="899" spans="1:6" ht="13.5" thickBot="1">
      <c r="A899" s="677">
        <v>9</v>
      </c>
      <c r="B899" s="647" t="s">
        <v>1726</v>
      </c>
      <c r="C899" s="677">
        <v>2016</v>
      </c>
      <c r="D899" s="978">
        <v>3450</v>
      </c>
      <c r="E899" s="85"/>
      <c r="F899" s="97"/>
    </row>
    <row r="900" spans="1:6" ht="15.75" customHeight="1" thickBot="1">
      <c r="A900" s="1424" t="s">
        <v>472</v>
      </c>
      <c r="B900" s="1425"/>
      <c r="C900" s="1426"/>
      <c r="D900" s="419">
        <f>SUM(D891:D899)</f>
        <v>13861</v>
      </c>
      <c r="E900" s="85"/>
      <c r="F900" s="97">
        <f>SUM(D900)</f>
        <v>13861</v>
      </c>
    </row>
    <row r="901" spans="1:6" s="516" customFormat="1" ht="24.75" customHeight="1">
      <c r="A901" s="1431" t="s">
        <v>1641</v>
      </c>
      <c r="B901" s="1431"/>
      <c r="C901" s="1431"/>
      <c r="D901" s="1431"/>
      <c r="E901" s="83"/>
      <c r="F901" s="98"/>
    </row>
    <row r="902" spans="1:6" ht="45">
      <c r="A902" s="365" t="s">
        <v>326</v>
      </c>
      <c r="B902" s="365" t="s">
        <v>199</v>
      </c>
      <c r="C902" s="365" t="s">
        <v>200</v>
      </c>
      <c r="D902" s="365" t="s">
        <v>201</v>
      </c>
      <c r="E902" s="85"/>
      <c r="F902" s="97"/>
    </row>
    <row r="903" spans="1:6" ht="12.75">
      <c r="A903" s="953">
        <v>1</v>
      </c>
      <c r="B903" s="984" t="s">
        <v>1727</v>
      </c>
      <c r="C903" s="953">
        <v>2014</v>
      </c>
      <c r="D903" s="991">
        <v>219</v>
      </c>
      <c r="E903" s="85"/>
      <c r="F903" s="387"/>
    </row>
    <row r="904" spans="1:6" ht="12.75">
      <c r="A904" s="677">
        <v>2</v>
      </c>
      <c r="B904" s="647" t="s">
        <v>1727</v>
      </c>
      <c r="C904" s="677">
        <v>2014</v>
      </c>
      <c r="D904" s="678">
        <v>219</v>
      </c>
      <c r="E904" s="85"/>
      <c r="F904" s="97"/>
    </row>
    <row r="905" spans="1:6" ht="12.75">
      <c r="A905" s="677">
        <v>3</v>
      </c>
      <c r="B905" s="647" t="s">
        <v>1728</v>
      </c>
      <c r="C905" s="677">
        <v>2014</v>
      </c>
      <c r="D905" s="678">
        <v>299</v>
      </c>
      <c r="E905" s="85"/>
      <c r="F905" s="97"/>
    </row>
    <row r="906" spans="1:6" ht="12.75">
      <c r="A906" s="677">
        <v>4</v>
      </c>
      <c r="B906" s="647" t="s">
        <v>1729</v>
      </c>
      <c r="C906" s="677">
        <v>2014</v>
      </c>
      <c r="D906" s="678">
        <v>349</v>
      </c>
      <c r="E906" s="85"/>
      <c r="F906" s="97"/>
    </row>
    <row r="907" spans="1:6" ht="12.75">
      <c r="A907" s="677">
        <v>5</v>
      </c>
      <c r="B907" s="647" t="s">
        <v>1729</v>
      </c>
      <c r="C907" s="677">
        <v>2014</v>
      </c>
      <c r="D907" s="678">
        <v>319</v>
      </c>
      <c r="E907" s="85"/>
      <c r="F907" s="97"/>
    </row>
    <row r="908" spans="1:6" ht="13.5" thickBot="1">
      <c r="A908" s="677">
        <v>6</v>
      </c>
      <c r="B908" s="647" t="s">
        <v>1730</v>
      </c>
      <c r="C908" s="677">
        <v>2017</v>
      </c>
      <c r="D908" s="992">
        <v>270</v>
      </c>
      <c r="E908" s="85"/>
      <c r="F908" s="97"/>
    </row>
    <row r="909" spans="1:8" ht="15.75" thickBot="1">
      <c r="A909" s="1424" t="s">
        <v>472</v>
      </c>
      <c r="B909" s="1425"/>
      <c r="C909" s="1426"/>
      <c r="D909" s="419">
        <f>SUM(D903:D908)</f>
        <v>1675</v>
      </c>
      <c r="E909" s="85"/>
      <c r="F909" s="97">
        <f>SUM(D909)</f>
        <v>1675</v>
      </c>
      <c r="G909" s="28"/>
      <c r="H909" s="28"/>
    </row>
    <row r="910" spans="1:8" s="516" customFormat="1" ht="24.75" customHeight="1">
      <c r="A910" s="1431" t="s">
        <v>314</v>
      </c>
      <c r="B910" s="1431"/>
      <c r="C910" s="1431"/>
      <c r="D910" s="1431"/>
      <c r="E910" s="83"/>
      <c r="F910" s="98"/>
      <c r="G910" s="25"/>
      <c r="H910" s="25"/>
    </row>
    <row r="911" spans="1:8" ht="45">
      <c r="A911" s="365" t="s">
        <v>326</v>
      </c>
      <c r="B911" s="365" t="s">
        <v>199</v>
      </c>
      <c r="C911" s="365" t="s">
        <v>200</v>
      </c>
      <c r="D911" s="365" t="s">
        <v>201</v>
      </c>
      <c r="E911" s="85"/>
      <c r="F911" s="97"/>
      <c r="G911" s="28"/>
      <c r="H911" s="28"/>
    </row>
    <row r="912" spans="1:8" ht="13.5" thickBot="1">
      <c r="A912" s="677">
        <v>1</v>
      </c>
      <c r="B912" s="647" t="s">
        <v>1731</v>
      </c>
      <c r="C912" s="677">
        <v>2017</v>
      </c>
      <c r="D912" s="992">
        <v>600</v>
      </c>
      <c r="E912" s="85"/>
      <c r="F912" s="97"/>
      <c r="G912" s="28"/>
      <c r="H912" s="28"/>
    </row>
    <row r="913" spans="1:8" ht="15.75" thickBot="1">
      <c r="A913" s="1424" t="s">
        <v>472</v>
      </c>
      <c r="B913" s="1425"/>
      <c r="C913" s="1426"/>
      <c r="D913" s="419">
        <f>SUM(D912)</f>
        <v>600</v>
      </c>
      <c r="E913" s="85"/>
      <c r="F913" s="97">
        <f>SUM(D913)</f>
        <v>600</v>
      </c>
      <c r="G913" s="28"/>
      <c r="H913" s="28"/>
    </row>
    <row r="914" spans="1:8" s="516" customFormat="1" ht="24.75" customHeight="1">
      <c r="A914" s="1431" t="s">
        <v>1661</v>
      </c>
      <c r="B914" s="1431"/>
      <c r="C914" s="1431"/>
      <c r="D914" s="1431"/>
      <c r="E914" s="83"/>
      <c r="F914" s="98"/>
      <c r="G914" s="25"/>
      <c r="H914" s="25"/>
    </row>
    <row r="915" spans="1:8" ht="45">
      <c r="A915" s="365" t="s">
        <v>326</v>
      </c>
      <c r="B915" s="365" t="s">
        <v>199</v>
      </c>
      <c r="C915" s="365" t="s">
        <v>200</v>
      </c>
      <c r="D915" s="365" t="s">
        <v>201</v>
      </c>
      <c r="E915" s="85"/>
      <c r="F915" s="97"/>
      <c r="G915" s="28"/>
      <c r="H915" s="28"/>
    </row>
    <row r="916" spans="1:8" ht="12.75">
      <c r="A916" s="677">
        <v>1</v>
      </c>
      <c r="B916" s="647" t="s">
        <v>214</v>
      </c>
      <c r="C916" s="677">
        <v>2005</v>
      </c>
      <c r="D916" s="678">
        <v>4446</v>
      </c>
      <c r="E916" s="85"/>
      <c r="F916" s="97"/>
      <c r="G916" s="28"/>
      <c r="H916" s="28"/>
    </row>
    <row r="917" spans="1:8" ht="12.75">
      <c r="A917" s="677">
        <v>2</v>
      </c>
      <c r="B917" s="647" t="s">
        <v>1733</v>
      </c>
      <c r="C917" s="677">
        <v>2007</v>
      </c>
      <c r="D917" s="678">
        <v>636</v>
      </c>
      <c r="E917" s="85"/>
      <c r="F917" s="97"/>
      <c r="G917" s="28"/>
      <c r="H917" s="28"/>
    </row>
    <row r="918" spans="1:8" ht="12.75">
      <c r="A918" s="677">
        <v>3</v>
      </c>
      <c r="B918" s="647" t="s">
        <v>1734</v>
      </c>
      <c r="C918" s="677">
        <v>2008</v>
      </c>
      <c r="D918" s="678">
        <v>3313</v>
      </c>
      <c r="E918" s="85"/>
      <c r="F918" s="97"/>
      <c r="G918" s="28"/>
      <c r="H918" s="28"/>
    </row>
    <row r="919" spans="1:8" ht="12.75">
      <c r="A919" s="677">
        <v>4</v>
      </c>
      <c r="B919" s="647" t="s">
        <v>1735</v>
      </c>
      <c r="C919" s="677">
        <v>2011</v>
      </c>
      <c r="D919" s="678">
        <v>2725.68</v>
      </c>
      <c r="E919" s="85"/>
      <c r="F919" s="97"/>
      <c r="G919" s="28"/>
      <c r="H919" s="28"/>
    </row>
    <row r="920" spans="1:8" ht="12.75">
      <c r="A920" s="677">
        <v>5</v>
      </c>
      <c r="B920" s="647" t="s">
        <v>1736</v>
      </c>
      <c r="C920" s="677">
        <v>2013</v>
      </c>
      <c r="D920" s="678">
        <v>1399</v>
      </c>
      <c r="E920" s="85"/>
      <c r="F920" s="97"/>
      <c r="G920" s="28"/>
      <c r="H920" s="28"/>
    </row>
    <row r="921" spans="1:8" ht="12.75">
      <c r="A921" s="677">
        <v>6</v>
      </c>
      <c r="B921" s="647" t="s">
        <v>1737</v>
      </c>
      <c r="C921" s="677">
        <v>2013</v>
      </c>
      <c r="D921" s="678">
        <v>1299</v>
      </c>
      <c r="E921" s="85"/>
      <c r="F921" s="97"/>
      <c r="G921" s="28"/>
      <c r="H921" s="28"/>
    </row>
    <row r="922" spans="1:8" ht="12.75">
      <c r="A922" s="677">
        <v>7</v>
      </c>
      <c r="B922" s="647" t="s">
        <v>1738</v>
      </c>
      <c r="C922" s="677">
        <v>2015</v>
      </c>
      <c r="D922" s="678">
        <v>1869.11</v>
      </c>
      <c r="E922" s="85"/>
      <c r="F922" s="97"/>
      <c r="G922" s="28"/>
      <c r="H922" s="28"/>
    </row>
    <row r="923" spans="1:8" ht="12.75">
      <c r="A923" s="677">
        <v>8</v>
      </c>
      <c r="B923" s="647" t="s">
        <v>1638</v>
      </c>
      <c r="C923" s="677">
        <v>2016</v>
      </c>
      <c r="D923" s="678">
        <v>5200</v>
      </c>
      <c r="E923" s="85"/>
      <c r="F923" s="97"/>
      <c r="G923" s="28"/>
      <c r="H923" s="28"/>
    </row>
    <row r="924" spans="1:8" ht="12.75">
      <c r="A924" s="677">
        <v>9</v>
      </c>
      <c r="B924" s="647" t="s">
        <v>1739</v>
      </c>
      <c r="C924" s="677">
        <v>2016</v>
      </c>
      <c r="D924" s="678">
        <v>2416</v>
      </c>
      <c r="E924" s="85"/>
      <c r="F924" s="97"/>
      <c r="G924" s="28"/>
      <c r="H924" s="28"/>
    </row>
    <row r="925" spans="1:8" ht="12.75">
      <c r="A925" s="677">
        <v>10</v>
      </c>
      <c r="B925" s="647" t="s">
        <v>1740</v>
      </c>
      <c r="C925" s="677">
        <v>2016</v>
      </c>
      <c r="D925" s="678">
        <v>1756</v>
      </c>
      <c r="E925" s="85"/>
      <c r="F925" s="97"/>
      <c r="G925" s="28"/>
      <c r="H925" s="28"/>
    </row>
    <row r="926" spans="1:8" ht="12.75">
      <c r="A926" s="677">
        <v>11</v>
      </c>
      <c r="B926" s="647" t="s">
        <v>1741</v>
      </c>
      <c r="C926" s="677">
        <v>2016</v>
      </c>
      <c r="D926" s="678">
        <v>3750</v>
      </c>
      <c r="E926" s="85"/>
      <c r="F926" s="97"/>
      <c r="G926" s="28"/>
      <c r="H926" s="28"/>
    </row>
    <row r="927" spans="1:8" ht="12.75">
      <c r="A927" s="677">
        <v>12</v>
      </c>
      <c r="B927" s="647" t="s">
        <v>1742</v>
      </c>
      <c r="C927" s="677">
        <v>2016</v>
      </c>
      <c r="D927" s="678">
        <v>618</v>
      </c>
      <c r="E927" s="85"/>
      <c r="F927" s="97"/>
      <c r="G927" s="28"/>
      <c r="H927" s="28"/>
    </row>
    <row r="928" spans="1:8" ht="12.75">
      <c r="A928" s="677">
        <v>13</v>
      </c>
      <c r="B928" s="647" t="s">
        <v>1743</v>
      </c>
      <c r="C928" s="677">
        <v>2017</v>
      </c>
      <c r="D928" s="678">
        <v>970</v>
      </c>
      <c r="E928" s="85"/>
      <c r="F928" s="97"/>
      <c r="G928" s="28"/>
      <c r="H928" s="28"/>
    </row>
    <row r="929" spans="1:8" ht="13.5" thickBot="1">
      <c r="A929" s="677">
        <v>14</v>
      </c>
      <c r="B929" s="980" t="s">
        <v>1744</v>
      </c>
      <c r="C929" s="879">
        <v>2016</v>
      </c>
      <c r="D929" s="981">
        <v>2855</v>
      </c>
      <c r="E929" s="85"/>
      <c r="F929" s="97"/>
      <c r="G929" s="28"/>
      <c r="H929" s="28"/>
    </row>
    <row r="930" spans="1:8" ht="15.75" thickBot="1">
      <c r="A930" s="1424" t="s">
        <v>472</v>
      </c>
      <c r="B930" s="1425"/>
      <c r="C930" s="1426"/>
      <c r="D930" s="419">
        <f>SUM(D916:D929)</f>
        <v>33252.79</v>
      </c>
      <c r="E930" s="85"/>
      <c r="F930" s="97">
        <f>SUM(D930)</f>
        <v>33252.79</v>
      </c>
      <c r="G930" s="28"/>
      <c r="H930" s="28"/>
    </row>
    <row r="931" spans="1:8" s="516" customFormat="1" ht="24.75" customHeight="1">
      <c r="A931" s="1431" t="s">
        <v>316</v>
      </c>
      <c r="B931" s="1431"/>
      <c r="C931" s="1431"/>
      <c r="D931" s="1006"/>
      <c r="E931" s="83"/>
      <c r="F931" s="98"/>
      <c r="G931" s="25"/>
      <c r="H931" s="25"/>
    </row>
    <row r="932" spans="1:8" ht="45">
      <c r="A932" s="365" t="s">
        <v>326</v>
      </c>
      <c r="B932" s="365" t="s">
        <v>199</v>
      </c>
      <c r="C932" s="365" t="s">
        <v>200</v>
      </c>
      <c r="D932" s="365" t="s">
        <v>201</v>
      </c>
      <c r="E932" s="85"/>
      <c r="F932" s="97"/>
      <c r="G932" s="28"/>
      <c r="H932" s="28"/>
    </row>
    <row r="933" spans="1:8" ht="12.75">
      <c r="A933" s="677">
        <v>1</v>
      </c>
      <c r="B933" s="611" t="s">
        <v>2511</v>
      </c>
      <c r="C933" s="612">
        <v>2014</v>
      </c>
      <c r="D933" s="672">
        <v>2194.31</v>
      </c>
      <c r="E933" s="85"/>
      <c r="F933" s="97"/>
      <c r="G933" s="28"/>
      <c r="H933" s="28"/>
    </row>
    <row r="934" spans="1:8" ht="12.75">
      <c r="A934" s="4">
        <v>2</v>
      </c>
      <c r="B934" s="611" t="s">
        <v>2363</v>
      </c>
      <c r="C934" s="612">
        <v>2015</v>
      </c>
      <c r="D934" s="672">
        <v>2149.77</v>
      </c>
      <c r="E934" s="85"/>
      <c r="F934" s="97"/>
      <c r="G934" s="28"/>
      <c r="H934" s="28"/>
    </row>
    <row r="935" spans="1:8" ht="12.75">
      <c r="A935" s="4">
        <v>3</v>
      </c>
      <c r="B935" s="611" t="s">
        <v>1745</v>
      </c>
      <c r="C935" s="612">
        <v>2015</v>
      </c>
      <c r="D935" s="672">
        <v>7578.2</v>
      </c>
      <c r="E935" s="85"/>
      <c r="F935" s="97"/>
      <c r="G935" s="28"/>
      <c r="H935" s="28"/>
    </row>
    <row r="936" spans="1:8" ht="12.75">
      <c r="A936" s="4">
        <v>4</v>
      </c>
      <c r="B936" s="611" t="s">
        <v>1745</v>
      </c>
      <c r="C936" s="612">
        <v>2015</v>
      </c>
      <c r="D936" s="672">
        <v>7578.2</v>
      </c>
      <c r="E936" s="85"/>
      <c r="F936" s="97"/>
      <c r="G936" s="28"/>
      <c r="H936" s="28"/>
    </row>
    <row r="937" spans="1:8" ht="12.75">
      <c r="A937" s="4">
        <v>5</v>
      </c>
      <c r="B937" s="611" t="s">
        <v>1745</v>
      </c>
      <c r="C937" s="612">
        <v>2015</v>
      </c>
      <c r="D937" s="672">
        <v>7578.2</v>
      </c>
      <c r="E937" s="85"/>
      <c r="F937" s="97"/>
      <c r="G937" s="28"/>
      <c r="H937" s="28"/>
    </row>
    <row r="938" spans="1:8" ht="12.75">
      <c r="A938" s="4">
        <v>6</v>
      </c>
      <c r="B938" s="651" t="s">
        <v>2512</v>
      </c>
      <c r="C938" s="612">
        <v>2016</v>
      </c>
      <c r="D938" s="672">
        <v>3604.8</v>
      </c>
      <c r="E938" s="85"/>
      <c r="F938" s="97"/>
      <c r="G938" s="28"/>
      <c r="H938" s="28"/>
    </row>
    <row r="939" spans="1:8" ht="12.75">
      <c r="A939" s="4">
        <v>7</v>
      </c>
      <c r="B939" s="651" t="s">
        <v>2513</v>
      </c>
      <c r="C939" s="612">
        <v>2016</v>
      </c>
      <c r="D939" s="672">
        <v>3437.32</v>
      </c>
      <c r="E939" s="85"/>
      <c r="F939" s="97"/>
      <c r="G939" s="28"/>
      <c r="H939" s="28"/>
    </row>
    <row r="940" spans="1:8" ht="12.75">
      <c r="A940" s="4">
        <v>8</v>
      </c>
      <c r="B940" s="651" t="s">
        <v>2514</v>
      </c>
      <c r="C940" s="612">
        <v>2017</v>
      </c>
      <c r="D940" s="672">
        <v>2811.38</v>
      </c>
      <c r="E940" s="85"/>
      <c r="F940" s="97"/>
      <c r="G940" s="28"/>
      <c r="H940" s="28"/>
    </row>
    <row r="941" spans="1:8" ht="12.75">
      <c r="A941" s="4">
        <v>9</v>
      </c>
      <c r="B941" s="651" t="s">
        <v>2515</v>
      </c>
      <c r="C941" s="612">
        <v>2017</v>
      </c>
      <c r="D941" s="672">
        <v>3526.02</v>
      </c>
      <c r="E941" s="85"/>
      <c r="F941" s="97"/>
      <c r="G941" s="28"/>
      <c r="H941" s="28"/>
    </row>
    <row r="942" spans="1:8" ht="12.75">
      <c r="A942" s="4">
        <v>10</v>
      </c>
      <c r="B942" s="651" t="s">
        <v>2516</v>
      </c>
      <c r="C942" s="612">
        <v>2018</v>
      </c>
      <c r="D942" s="672">
        <v>2201.63</v>
      </c>
      <c r="E942" s="85"/>
      <c r="F942" s="97"/>
      <c r="G942" s="28"/>
      <c r="H942" s="28"/>
    </row>
    <row r="943" spans="1:8" ht="12.75">
      <c r="A943" s="4">
        <v>11</v>
      </c>
      <c r="B943" s="651" t="s">
        <v>2517</v>
      </c>
      <c r="C943" s="612">
        <v>2018</v>
      </c>
      <c r="D943" s="672">
        <v>3792.61</v>
      </c>
      <c r="E943" s="85"/>
      <c r="F943" s="97"/>
      <c r="G943" s="28"/>
      <c r="H943" s="28"/>
    </row>
    <row r="944" spans="1:8" ht="12.75">
      <c r="A944" s="4">
        <v>12</v>
      </c>
      <c r="B944" s="651" t="s">
        <v>2518</v>
      </c>
      <c r="C944" s="612">
        <v>2018</v>
      </c>
      <c r="D944" s="672">
        <v>3156.83</v>
      </c>
      <c r="E944" s="85"/>
      <c r="F944" s="97"/>
      <c r="G944" s="28"/>
      <c r="H944" s="28"/>
    </row>
    <row r="945" spans="1:8" ht="12.75">
      <c r="A945" s="4">
        <v>13</v>
      </c>
      <c r="B945" s="651" t="s">
        <v>1720</v>
      </c>
      <c r="C945" s="612">
        <v>2018</v>
      </c>
      <c r="D945" s="672">
        <v>1178.05</v>
      </c>
      <c r="E945" s="85"/>
      <c r="F945" s="97"/>
      <c r="G945" s="28"/>
      <c r="H945" s="28"/>
    </row>
    <row r="946" spans="1:8" ht="13.5" thickBot="1">
      <c r="A946" s="4">
        <v>14</v>
      </c>
      <c r="B946" s="651" t="s">
        <v>2519</v>
      </c>
      <c r="C946" s="612">
        <v>2018</v>
      </c>
      <c r="D946" s="672">
        <v>1608.94</v>
      </c>
      <c r="E946" s="85"/>
      <c r="F946" s="97"/>
      <c r="G946" s="28"/>
      <c r="H946" s="28"/>
    </row>
    <row r="947" spans="1:8" ht="15.75" thickBot="1">
      <c r="A947" s="1424" t="s">
        <v>472</v>
      </c>
      <c r="B947" s="1425"/>
      <c r="C947" s="1426"/>
      <c r="D947" s="419">
        <f>SUM(D933:D946)</f>
        <v>52396.26</v>
      </c>
      <c r="E947" s="85"/>
      <c r="F947" s="97">
        <f>SUM(D947)</f>
        <v>52396.26</v>
      </c>
      <c r="G947" s="28"/>
      <c r="H947" s="28"/>
    </row>
    <row r="948" spans="1:8" ht="13.5" thickBot="1">
      <c r="A948" s="249"/>
      <c r="B948" s="59"/>
      <c r="C948" s="59"/>
      <c r="D948" s="373"/>
      <c r="E948" s="85"/>
      <c r="F948" s="97"/>
      <c r="G948" s="28"/>
      <c r="H948" s="28"/>
    </row>
    <row r="949" spans="1:8" ht="19.5" customHeight="1" thickBot="1">
      <c r="A949" s="249"/>
      <c r="B949" s="1421" t="s">
        <v>1746</v>
      </c>
      <c r="C949" s="1422"/>
      <c r="D949" s="1018">
        <f>SUM(F545:F948)</f>
        <v>733324.4999999999</v>
      </c>
      <c r="E949" s="85"/>
      <c r="F949" s="97"/>
      <c r="G949" s="28"/>
      <c r="H949" s="28"/>
    </row>
    <row r="950" spans="1:8" ht="12.75">
      <c r="A950" s="249"/>
      <c r="B950" s="59"/>
      <c r="C950" s="59"/>
      <c r="D950" s="373"/>
      <c r="E950" s="85"/>
      <c r="F950" s="97"/>
      <c r="G950" s="28"/>
      <c r="H950" s="28"/>
    </row>
    <row r="951" spans="5:6" ht="25.5">
      <c r="E951" s="81" t="s">
        <v>292</v>
      </c>
      <c r="F951" s="89" t="s">
        <v>291</v>
      </c>
    </row>
    <row r="952" spans="5:6" ht="12.75">
      <c r="E952" s="84">
        <f>SUM(E5:E950)</f>
        <v>2078925.5099999998</v>
      </c>
      <c r="F952" s="94">
        <f>SUM(F602:F950)</f>
        <v>733324.4999999999</v>
      </c>
    </row>
    <row r="953" spans="5:6" ht="12.75">
      <c r="E953" s="451"/>
      <c r="F953" s="451"/>
    </row>
    <row r="954" spans="1:6" ht="24.75" customHeight="1">
      <c r="A954" s="1445" t="s">
        <v>2308</v>
      </c>
      <c r="B954" s="1446"/>
      <c r="C954" s="1446"/>
      <c r="D954" s="1447"/>
      <c r="E954" s="450"/>
      <c r="F954" s="451"/>
    </row>
    <row r="955" spans="1:6" ht="12.75">
      <c r="A955" s="1433" t="s">
        <v>1828</v>
      </c>
      <c r="B955" s="1433"/>
      <c r="C955" s="1433"/>
      <c r="D955" s="1433"/>
      <c r="E955" s="1433"/>
      <c r="F955" s="1433"/>
    </row>
    <row r="956" spans="1:6" ht="38.25">
      <c r="A956" s="452" t="s">
        <v>785</v>
      </c>
      <c r="B956" s="453" t="s">
        <v>211</v>
      </c>
      <c r="C956" s="452" t="s">
        <v>858</v>
      </c>
      <c r="D956" s="454" t="s">
        <v>1748</v>
      </c>
      <c r="E956" s="454" t="s">
        <v>1749</v>
      </c>
      <c r="F956" s="455" t="s">
        <v>1750</v>
      </c>
    </row>
    <row r="957" spans="1:6" ht="12.75">
      <c r="A957" s="1432"/>
      <c r="B957" s="1432"/>
      <c r="C957" s="1432"/>
      <c r="D957" s="1432"/>
      <c r="E957" s="1432"/>
      <c r="F957" s="456"/>
    </row>
    <row r="958" spans="1:6" ht="25.5">
      <c r="A958" s="457"/>
      <c r="B958" s="458" t="s">
        <v>1751</v>
      </c>
      <c r="C958" s="459"/>
      <c r="D958" s="460"/>
      <c r="E958" s="461"/>
      <c r="F958" s="590" t="s">
        <v>1752</v>
      </c>
    </row>
    <row r="959" spans="1:6" ht="25.5">
      <c r="A959" s="457"/>
      <c r="B959" s="591" t="s">
        <v>1753</v>
      </c>
      <c r="C959" s="459"/>
      <c r="D959" s="460"/>
      <c r="E959" s="461"/>
      <c r="F959" s="590"/>
    </row>
    <row r="960" spans="1:6" ht="12.75">
      <c r="A960" s="457">
        <v>1</v>
      </c>
      <c r="B960" s="592" t="s">
        <v>1754</v>
      </c>
      <c r="C960" s="459">
        <v>1</v>
      </c>
      <c r="D960" s="593">
        <v>17400</v>
      </c>
      <c r="E960" s="462">
        <v>17400</v>
      </c>
      <c r="F960" s="590" t="s">
        <v>1755</v>
      </c>
    </row>
    <row r="961" spans="1:6" ht="12.75">
      <c r="A961" s="457">
        <v>2</v>
      </c>
      <c r="B961" s="592" t="s">
        <v>1756</v>
      </c>
      <c r="C961" s="463">
        <v>2</v>
      </c>
      <c r="D961" s="593">
        <v>4800</v>
      </c>
      <c r="E961" s="462">
        <v>9600</v>
      </c>
      <c r="F961" s="590" t="s">
        <v>1757</v>
      </c>
    </row>
    <row r="962" spans="1:6" ht="12.75">
      <c r="A962" s="457">
        <v>3</v>
      </c>
      <c r="B962" s="592" t="s">
        <v>1758</v>
      </c>
      <c r="C962" s="463">
        <v>1</v>
      </c>
      <c r="D962" s="593">
        <v>3400</v>
      </c>
      <c r="E962" s="462">
        <v>3400</v>
      </c>
      <c r="F962" s="590" t="s">
        <v>1759</v>
      </c>
    </row>
    <row r="963" spans="1:6" ht="12.75">
      <c r="A963" s="457">
        <v>4</v>
      </c>
      <c r="B963" s="592" t="s">
        <v>1760</v>
      </c>
      <c r="C963" s="463">
        <v>1</v>
      </c>
      <c r="D963" s="593">
        <v>1100</v>
      </c>
      <c r="E963" s="462">
        <v>1100</v>
      </c>
      <c r="F963" s="590" t="s">
        <v>1761</v>
      </c>
    </row>
    <row r="964" spans="1:6" ht="12.75">
      <c r="A964" s="457"/>
      <c r="B964" s="592"/>
      <c r="C964" s="463"/>
      <c r="D964" s="602" t="s">
        <v>1762</v>
      </c>
      <c r="E964" s="464">
        <v>31500</v>
      </c>
      <c r="F964" s="590"/>
    </row>
    <row r="965" spans="1:6" ht="25.5">
      <c r="A965" s="457"/>
      <c r="B965" s="591" t="s">
        <v>1763</v>
      </c>
      <c r="C965" s="459"/>
      <c r="D965" s="460"/>
      <c r="E965" s="461"/>
      <c r="F965" s="590"/>
    </row>
    <row r="966" spans="1:6" ht="12.75">
      <c r="A966" s="457">
        <v>1</v>
      </c>
      <c r="B966" s="592" t="s">
        <v>1754</v>
      </c>
      <c r="C966" s="459">
        <v>1</v>
      </c>
      <c r="D966" s="593">
        <v>20400</v>
      </c>
      <c r="E966" s="462">
        <v>20400</v>
      </c>
      <c r="F966" s="590" t="s">
        <v>1764</v>
      </c>
    </row>
    <row r="967" spans="1:6" ht="12.75">
      <c r="A967" s="457">
        <v>2</v>
      </c>
      <c r="B967" s="592" t="s">
        <v>1756</v>
      </c>
      <c r="C967" s="463">
        <v>2</v>
      </c>
      <c r="D967" s="593">
        <v>4800</v>
      </c>
      <c r="E967" s="462">
        <v>9600</v>
      </c>
      <c r="F967" s="590" t="s">
        <v>1765</v>
      </c>
    </row>
    <row r="968" spans="1:6" ht="12.75">
      <c r="A968" s="457">
        <v>3</v>
      </c>
      <c r="B968" s="592" t="s">
        <v>1758</v>
      </c>
      <c r="C968" s="463">
        <v>1</v>
      </c>
      <c r="D968" s="593">
        <v>3400</v>
      </c>
      <c r="E968" s="462">
        <v>3400</v>
      </c>
      <c r="F968" s="590" t="s">
        <v>1766</v>
      </c>
    </row>
    <row r="969" spans="1:6" ht="12.75">
      <c r="A969" s="457">
        <v>4</v>
      </c>
      <c r="B969" s="592" t="s">
        <v>1760</v>
      </c>
      <c r="C969" s="463">
        <v>1</v>
      </c>
      <c r="D969" s="593">
        <v>1300</v>
      </c>
      <c r="E969" s="462">
        <v>1300</v>
      </c>
      <c r="F969" s="590" t="s">
        <v>1767</v>
      </c>
    </row>
    <row r="970" spans="1:6" ht="12.75">
      <c r="A970" s="457"/>
      <c r="B970" s="592"/>
      <c r="C970" s="463"/>
      <c r="D970" s="602" t="s">
        <v>1762</v>
      </c>
      <c r="E970" s="464">
        <v>34700</v>
      </c>
      <c r="F970" s="590"/>
    </row>
    <row r="971" spans="1:6" ht="25.5">
      <c r="A971" s="457"/>
      <c r="B971" s="591" t="s">
        <v>1768</v>
      </c>
      <c r="C971" s="459"/>
      <c r="D971" s="460"/>
      <c r="E971" s="461"/>
      <c r="F971" s="590"/>
    </row>
    <row r="972" spans="1:6" ht="12.75">
      <c r="A972" s="457">
        <v>1</v>
      </c>
      <c r="B972" s="592" t="s">
        <v>1754</v>
      </c>
      <c r="C972" s="459">
        <v>1</v>
      </c>
      <c r="D972" s="593">
        <v>20400</v>
      </c>
      <c r="E972" s="462">
        <v>20400</v>
      </c>
      <c r="F972" s="590" t="s">
        <v>1769</v>
      </c>
    </row>
    <row r="973" spans="1:6" ht="12.75">
      <c r="A973" s="457">
        <v>2</v>
      </c>
      <c r="B973" s="592" t="s">
        <v>1756</v>
      </c>
      <c r="C973" s="463">
        <v>2</v>
      </c>
      <c r="D973" s="593">
        <v>4800</v>
      </c>
      <c r="E973" s="462">
        <v>9600</v>
      </c>
      <c r="F973" s="590" t="s">
        <v>1770</v>
      </c>
    </row>
    <row r="974" spans="1:6" ht="12.75">
      <c r="A974" s="457">
        <v>3</v>
      </c>
      <c r="B974" s="592" t="s">
        <v>1758</v>
      </c>
      <c r="C974" s="463">
        <v>1</v>
      </c>
      <c r="D974" s="593">
        <v>3400</v>
      </c>
      <c r="E974" s="462">
        <v>3400</v>
      </c>
      <c r="F974" s="590" t="s">
        <v>1771</v>
      </c>
    </row>
    <row r="975" spans="1:6" ht="12.75">
      <c r="A975" s="457">
        <v>4</v>
      </c>
      <c r="B975" s="592" t="s">
        <v>1760</v>
      </c>
      <c r="C975" s="463">
        <v>1</v>
      </c>
      <c r="D975" s="593">
        <v>1100</v>
      </c>
      <c r="E975" s="462">
        <v>1100</v>
      </c>
      <c r="F975" s="590" t="s">
        <v>1772</v>
      </c>
    </row>
    <row r="976" spans="1:6" ht="12.75">
      <c r="A976" s="457">
        <v>5</v>
      </c>
      <c r="B976" s="592" t="s">
        <v>1773</v>
      </c>
      <c r="C976" s="463">
        <v>1</v>
      </c>
      <c r="D976" s="593">
        <v>1000</v>
      </c>
      <c r="E976" s="462">
        <v>1000</v>
      </c>
      <c r="F976" s="590" t="s">
        <v>1774</v>
      </c>
    </row>
    <row r="977" spans="1:6" ht="12.75">
      <c r="A977" s="457"/>
      <c r="B977" s="592"/>
      <c r="C977" s="463"/>
      <c r="D977" s="602" t="s">
        <v>1762</v>
      </c>
      <c r="E977" s="464">
        <v>35500</v>
      </c>
      <c r="F977" s="590"/>
    </row>
    <row r="978" spans="1:6" ht="38.25">
      <c r="A978" s="457"/>
      <c r="B978" s="591" t="s">
        <v>1775</v>
      </c>
      <c r="C978" s="459"/>
      <c r="D978" s="460"/>
      <c r="E978" s="461"/>
      <c r="F978" s="590"/>
    </row>
    <row r="979" spans="1:6" ht="12.75">
      <c r="A979" s="595">
        <v>1</v>
      </c>
      <c r="B979" s="596" t="s">
        <v>2133</v>
      </c>
      <c r="C979" s="597">
        <v>1</v>
      </c>
      <c r="D979" s="598">
        <v>4844.11</v>
      </c>
      <c r="E979" s="599">
        <v>4844.11</v>
      </c>
      <c r="F979" s="600"/>
    </row>
    <row r="980" spans="1:6" ht="12.75">
      <c r="A980" s="457">
        <v>2</v>
      </c>
      <c r="B980" s="592" t="s">
        <v>1756</v>
      </c>
      <c r="C980" s="463">
        <v>2</v>
      </c>
      <c r="D980" s="593">
        <v>4800</v>
      </c>
      <c r="E980" s="462">
        <v>9600</v>
      </c>
      <c r="F980" s="590" t="s">
        <v>1776</v>
      </c>
    </row>
    <row r="981" spans="1:6" ht="12.75">
      <c r="A981" s="457">
        <v>3</v>
      </c>
      <c r="B981" s="592" t="s">
        <v>1758</v>
      </c>
      <c r="C981" s="463">
        <v>1</v>
      </c>
      <c r="D981" s="593">
        <v>3400</v>
      </c>
      <c r="E981" s="462">
        <v>3400</v>
      </c>
      <c r="F981" s="590" t="s">
        <v>1777</v>
      </c>
    </row>
    <row r="982" spans="1:6" ht="12.75">
      <c r="A982" s="457">
        <v>4</v>
      </c>
      <c r="B982" s="592" t="s">
        <v>1760</v>
      </c>
      <c r="C982" s="463">
        <v>1</v>
      </c>
      <c r="D982" s="593">
        <v>1100</v>
      </c>
      <c r="E982" s="462">
        <v>1100</v>
      </c>
      <c r="F982" s="590" t="s">
        <v>1778</v>
      </c>
    </row>
    <row r="983" spans="1:6" ht="12.75">
      <c r="A983" s="457"/>
      <c r="B983" s="592"/>
      <c r="C983" s="463"/>
      <c r="D983" s="602" t="s">
        <v>1762</v>
      </c>
      <c r="E983" s="464">
        <v>18944.11</v>
      </c>
      <c r="F983" s="590"/>
    </row>
    <row r="984" spans="1:6" ht="38.25">
      <c r="A984" s="457"/>
      <c r="B984" s="591" t="s">
        <v>1779</v>
      </c>
      <c r="C984" s="459"/>
      <c r="D984" s="460"/>
      <c r="E984" s="461"/>
      <c r="F984" s="590"/>
    </row>
    <row r="985" spans="1:6" ht="12.75">
      <c r="A985" s="595">
        <v>1</v>
      </c>
      <c r="B985" s="596" t="s">
        <v>2133</v>
      </c>
      <c r="C985" s="597">
        <v>1</v>
      </c>
      <c r="D985" s="598">
        <v>4844.11</v>
      </c>
      <c r="E985" s="599">
        <v>4844.11</v>
      </c>
      <c r="F985" s="600"/>
    </row>
    <row r="986" spans="1:6" ht="12.75">
      <c r="A986" s="457">
        <v>2</v>
      </c>
      <c r="B986" s="592" t="s">
        <v>1756</v>
      </c>
      <c r="C986" s="463">
        <v>2</v>
      </c>
      <c r="D986" s="593">
        <v>4800</v>
      </c>
      <c r="E986" s="462">
        <v>9600</v>
      </c>
      <c r="F986" s="590" t="s">
        <v>1780</v>
      </c>
    </row>
    <row r="987" spans="1:6" ht="12.75">
      <c r="A987" s="457">
        <v>3</v>
      </c>
      <c r="B987" s="592" t="s">
        <v>1758</v>
      </c>
      <c r="C987" s="463">
        <v>1</v>
      </c>
      <c r="D987" s="593">
        <v>3400</v>
      </c>
      <c r="E987" s="462">
        <v>3400</v>
      </c>
      <c r="F987" s="590" t="s">
        <v>1781</v>
      </c>
    </row>
    <row r="988" spans="1:6" ht="12.75">
      <c r="A988" s="457">
        <v>4</v>
      </c>
      <c r="B988" s="592" t="s">
        <v>1760</v>
      </c>
      <c r="C988" s="463">
        <v>1</v>
      </c>
      <c r="D988" s="593">
        <v>1100</v>
      </c>
      <c r="E988" s="462">
        <v>1100</v>
      </c>
      <c r="F988" s="590" t="s">
        <v>1782</v>
      </c>
    </row>
    <row r="989" spans="1:6" ht="12.75">
      <c r="A989" s="457"/>
      <c r="B989" s="592"/>
      <c r="C989" s="463"/>
      <c r="D989" s="602" t="s">
        <v>1762</v>
      </c>
      <c r="E989" s="464">
        <v>18944.11</v>
      </c>
      <c r="F989" s="590"/>
    </row>
    <row r="990" spans="1:6" ht="25.5">
      <c r="A990" s="457"/>
      <c r="B990" s="591" t="s">
        <v>1783</v>
      </c>
      <c r="C990" s="459"/>
      <c r="D990" s="460"/>
      <c r="E990" s="461"/>
      <c r="F990" s="590"/>
    </row>
    <row r="991" spans="1:6" ht="12.75">
      <c r="A991" s="457">
        <v>1</v>
      </c>
      <c r="B991" s="592" t="s">
        <v>1754</v>
      </c>
      <c r="C991" s="459">
        <v>1</v>
      </c>
      <c r="D991" s="593">
        <v>17400</v>
      </c>
      <c r="E991" s="462">
        <v>17400</v>
      </c>
      <c r="F991" s="590" t="s">
        <v>1784</v>
      </c>
    </row>
    <row r="992" spans="1:6" ht="12.75">
      <c r="A992" s="457">
        <v>2</v>
      </c>
      <c r="B992" s="592" t="s">
        <v>1756</v>
      </c>
      <c r="C992" s="463">
        <v>2</v>
      </c>
      <c r="D992" s="593">
        <v>4800</v>
      </c>
      <c r="E992" s="462">
        <v>9600</v>
      </c>
      <c r="F992" s="590" t="s">
        <v>1785</v>
      </c>
    </row>
    <row r="993" spans="1:6" ht="12.75">
      <c r="A993" s="457">
        <v>3</v>
      </c>
      <c r="B993" s="592" t="s">
        <v>1758</v>
      </c>
      <c r="C993" s="463">
        <v>1</v>
      </c>
      <c r="D993" s="593">
        <v>3400</v>
      </c>
      <c r="E993" s="462">
        <v>3400</v>
      </c>
      <c r="F993" s="590" t="s">
        <v>1786</v>
      </c>
    </row>
    <row r="994" spans="1:6" ht="12.75">
      <c r="A994" s="457">
        <v>4</v>
      </c>
      <c r="B994" s="592" t="s">
        <v>1760</v>
      </c>
      <c r="C994" s="463">
        <v>1</v>
      </c>
      <c r="D994" s="593">
        <v>1100</v>
      </c>
      <c r="E994" s="462">
        <v>1100</v>
      </c>
      <c r="F994" s="590" t="s">
        <v>1787</v>
      </c>
    </row>
    <row r="995" spans="1:6" ht="12.75">
      <c r="A995" s="457"/>
      <c r="B995" s="592"/>
      <c r="C995" s="463"/>
      <c r="D995" s="602" t="s">
        <v>1762</v>
      </c>
      <c r="E995" s="464">
        <v>31500</v>
      </c>
      <c r="F995" s="590"/>
    </row>
    <row r="996" spans="1:6" ht="25.5">
      <c r="A996" s="457"/>
      <c r="B996" s="591" t="s">
        <v>1788</v>
      </c>
      <c r="C996" s="459"/>
      <c r="D996" s="460"/>
      <c r="E996" s="461"/>
      <c r="F996" s="590"/>
    </row>
    <row r="997" spans="1:6" ht="12.75">
      <c r="A997" s="595">
        <v>1</v>
      </c>
      <c r="B997" s="596" t="s">
        <v>2133</v>
      </c>
      <c r="C997" s="597">
        <v>2</v>
      </c>
      <c r="D997" s="598">
        <v>7161.21</v>
      </c>
      <c r="E997" s="599">
        <v>7161.21</v>
      </c>
      <c r="F997" s="600"/>
    </row>
    <row r="998" spans="1:6" ht="12.75">
      <c r="A998" s="457">
        <v>2</v>
      </c>
      <c r="B998" s="592" t="s">
        <v>1756</v>
      </c>
      <c r="C998" s="463">
        <v>2</v>
      </c>
      <c r="D998" s="593">
        <v>4800</v>
      </c>
      <c r="E998" s="462">
        <v>9600</v>
      </c>
      <c r="F998" s="590" t="s">
        <v>1789</v>
      </c>
    </row>
    <row r="999" spans="1:6" ht="12.75">
      <c r="A999" s="457">
        <v>3</v>
      </c>
      <c r="B999" s="592" t="s">
        <v>1758</v>
      </c>
      <c r="C999" s="463">
        <v>1</v>
      </c>
      <c r="D999" s="593">
        <v>3400</v>
      </c>
      <c r="E999" s="462">
        <v>3400</v>
      </c>
      <c r="F999" s="590" t="s">
        <v>1790</v>
      </c>
    </row>
    <row r="1000" spans="1:6" ht="12.75">
      <c r="A1000" s="457">
        <v>4</v>
      </c>
      <c r="B1000" s="592" t="s">
        <v>1760</v>
      </c>
      <c r="C1000" s="463">
        <v>1</v>
      </c>
      <c r="D1000" s="593">
        <v>1100</v>
      </c>
      <c r="E1000" s="462">
        <v>1100</v>
      </c>
      <c r="F1000" s="590" t="s">
        <v>1791</v>
      </c>
    </row>
    <row r="1001" spans="1:6" ht="12.75">
      <c r="A1001" s="457"/>
      <c r="B1001" s="592"/>
      <c r="C1001" s="463"/>
      <c r="D1001" s="594" t="s">
        <v>1762</v>
      </c>
      <c r="E1001" s="462">
        <v>21261.21</v>
      </c>
      <c r="F1001" s="590"/>
    </row>
    <row r="1002" spans="1:6" ht="12.75">
      <c r="A1002" s="457">
        <v>1</v>
      </c>
      <c r="B1002" s="592" t="s">
        <v>1792</v>
      </c>
      <c r="C1002" s="463">
        <v>1</v>
      </c>
      <c r="D1002" s="593">
        <v>27797.93</v>
      </c>
      <c r="E1002" s="462">
        <v>27797.93</v>
      </c>
      <c r="F1002" s="590" t="s">
        <v>1793</v>
      </c>
    </row>
    <row r="1003" spans="1:6" ht="12.75">
      <c r="A1003" s="457">
        <v>2</v>
      </c>
      <c r="B1003" s="592" t="s">
        <v>1794</v>
      </c>
      <c r="C1003" s="463">
        <v>1</v>
      </c>
      <c r="D1003" s="593">
        <v>1250</v>
      </c>
      <c r="E1003" s="462">
        <v>1250</v>
      </c>
      <c r="F1003" s="590" t="s">
        <v>1795</v>
      </c>
    </row>
    <row r="1004" spans="1:6" ht="25.5">
      <c r="A1004" s="457">
        <v>3</v>
      </c>
      <c r="B1004" s="592" t="s">
        <v>1796</v>
      </c>
      <c r="C1004" s="463">
        <v>4</v>
      </c>
      <c r="D1004" s="593">
        <v>6000</v>
      </c>
      <c r="E1004" s="462">
        <v>24000</v>
      </c>
      <c r="F1004" s="473" t="s">
        <v>1797</v>
      </c>
    </row>
    <row r="1005" spans="1:6" ht="12.75">
      <c r="A1005" s="457">
        <v>4</v>
      </c>
      <c r="B1005" s="592" t="s">
        <v>288</v>
      </c>
      <c r="C1005" s="463">
        <v>1</v>
      </c>
      <c r="D1005" s="593">
        <v>9537.95</v>
      </c>
      <c r="E1005" s="462">
        <v>9537.95</v>
      </c>
      <c r="F1005" s="590" t="s">
        <v>1798</v>
      </c>
    </row>
    <row r="1006" spans="1:6" ht="12.75">
      <c r="A1006" s="457">
        <v>5</v>
      </c>
      <c r="B1006" s="592" t="s">
        <v>1799</v>
      </c>
      <c r="C1006" s="463">
        <v>1</v>
      </c>
      <c r="D1006" s="593">
        <v>10997.95</v>
      </c>
      <c r="E1006" s="462">
        <v>10997.95</v>
      </c>
      <c r="F1006" s="590" t="s">
        <v>1800</v>
      </c>
    </row>
    <row r="1007" spans="1:6" ht="12.75">
      <c r="A1007" s="457">
        <v>6</v>
      </c>
      <c r="B1007" s="592" t="s">
        <v>1801</v>
      </c>
      <c r="C1007" s="463">
        <v>1</v>
      </c>
      <c r="D1007" s="593">
        <v>600</v>
      </c>
      <c r="E1007" s="462">
        <v>600</v>
      </c>
      <c r="F1007" s="590" t="s">
        <v>1802</v>
      </c>
    </row>
    <row r="1008" spans="1:6" ht="12.75">
      <c r="A1008" s="457">
        <v>7</v>
      </c>
      <c r="B1008" s="592" t="s">
        <v>1803</v>
      </c>
      <c r="C1008" s="463">
        <v>1</v>
      </c>
      <c r="D1008" s="593">
        <v>38197.95</v>
      </c>
      <c r="E1008" s="462">
        <v>38197.95</v>
      </c>
      <c r="F1008" s="590" t="s">
        <v>1804</v>
      </c>
    </row>
    <row r="1009" spans="1:6" ht="12.75">
      <c r="A1009" s="457">
        <v>8</v>
      </c>
      <c r="B1009" s="592" t="s">
        <v>1805</v>
      </c>
      <c r="C1009" s="463">
        <v>1</v>
      </c>
      <c r="D1009" s="593">
        <v>28197.95</v>
      </c>
      <c r="E1009" s="462">
        <v>28197.95</v>
      </c>
      <c r="F1009" s="590" t="s">
        <v>1806</v>
      </c>
    </row>
    <row r="1010" spans="1:6" ht="12.75">
      <c r="A1010" s="457">
        <v>9</v>
      </c>
      <c r="B1010" s="592" t="s">
        <v>1807</v>
      </c>
      <c r="C1010" s="463">
        <v>1</v>
      </c>
      <c r="D1010" s="593">
        <v>21547.95</v>
      </c>
      <c r="E1010" s="462">
        <v>21547.95</v>
      </c>
      <c r="F1010" s="590" t="s">
        <v>1808</v>
      </c>
    </row>
    <row r="1011" spans="1:6" ht="25.5">
      <c r="A1011" s="457">
        <v>10</v>
      </c>
      <c r="B1011" s="592" t="s">
        <v>1809</v>
      </c>
      <c r="C1011" s="463">
        <v>4</v>
      </c>
      <c r="D1011" s="593">
        <v>3135</v>
      </c>
      <c r="E1011" s="462">
        <v>12540</v>
      </c>
      <c r="F1011" s="473" t="s">
        <v>1810</v>
      </c>
    </row>
    <row r="1012" spans="1:6" ht="12.75">
      <c r="A1012" s="457">
        <v>11</v>
      </c>
      <c r="B1012" s="592" t="s">
        <v>1811</v>
      </c>
      <c r="C1012" s="463">
        <v>1</v>
      </c>
      <c r="D1012" s="593">
        <v>12597.95</v>
      </c>
      <c r="E1012" s="462">
        <v>12597.95</v>
      </c>
      <c r="F1012" s="590" t="s">
        <v>1812</v>
      </c>
    </row>
    <row r="1013" spans="1:6" ht="12.75">
      <c r="A1013" s="457">
        <v>12</v>
      </c>
      <c r="B1013" s="592" t="s">
        <v>1813</v>
      </c>
      <c r="C1013" s="463">
        <v>2</v>
      </c>
      <c r="D1013" s="593">
        <v>28600</v>
      </c>
      <c r="E1013" s="462">
        <v>57200</v>
      </c>
      <c r="F1013" s="590" t="s">
        <v>1814</v>
      </c>
    </row>
    <row r="1014" spans="1:6" ht="25.5">
      <c r="A1014" s="457">
        <v>13</v>
      </c>
      <c r="B1014" s="592" t="s">
        <v>1815</v>
      </c>
      <c r="C1014" s="463">
        <v>6</v>
      </c>
      <c r="D1014" s="593">
        <v>14500</v>
      </c>
      <c r="E1014" s="462">
        <v>87000</v>
      </c>
      <c r="F1014" s="473" t="s">
        <v>1816</v>
      </c>
    </row>
    <row r="1015" spans="1:6" ht="12.75">
      <c r="A1015" s="457">
        <v>14</v>
      </c>
      <c r="B1015" s="592" t="s">
        <v>1817</v>
      </c>
      <c r="C1015" s="463">
        <v>1</v>
      </c>
      <c r="D1015" s="593">
        <v>10097.95</v>
      </c>
      <c r="E1015" s="462">
        <v>10097.95</v>
      </c>
      <c r="F1015" s="590" t="s">
        <v>1818</v>
      </c>
    </row>
    <row r="1016" spans="1:6" ht="12.75">
      <c r="A1016" s="457">
        <v>15</v>
      </c>
      <c r="B1016" s="592" t="s">
        <v>203</v>
      </c>
      <c r="C1016" s="463">
        <v>1</v>
      </c>
      <c r="D1016" s="593">
        <v>14998.01</v>
      </c>
      <c r="E1016" s="462">
        <v>14998.01</v>
      </c>
      <c r="F1016" s="590" t="s">
        <v>1819</v>
      </c>
    </row>
    <row r="1017" spans="1:6" ht="12.75">
      <c r="A1017" s="457">
        <v>16</v>
      </c>
      <c r="B1017" s="592" t="s">
        <v>1820</v>
      </c>
      <c r="C1017" s="463">
        <v>1</v>
      </c>
      <c r="D1017" s="593">
        <v>211500</v>
      </c>
      <c r="E1017" s="462">
        <v>211500</v>
      </c>
      <c r="F1017" s="590"/>
    </row>
    <row r="1018" spans="1:7" ht="12.75">
      <c r="A1018" s="457"/>
      <c r="B1018" s="460"/>
      <c r="C1018" s="463"/>
      <c r="D1018" s="465" t="s">
        <v>1821</v>
      </c>
      <c r="E1018" s="464">
        <v>568061.5900000001</v>
      </c>
      <c r="F1018" s="590"/>
      <c r="G1018" s="28"/>
    </row>
    <row r="1019" spans="1:6" ht="12.75">
      <c r="A1019" s="457"/>
      <c r="B1019" s="458"/>
      <c r="C1019" s="466"/>
      <c r="D1019" s="467"/>
      <c r="E1019" s="462"/>
      <c r="F1019" s="590"/>
    </row>
    <row r="1020" spans="1:6" ht="12.75">
      <c r="A1020" s="457"/>
      <c r="B1020" s="1434" t="s">
        <v>886</v>
      </c>
      <c r="C1020" s="1434"/>
      <c r="D1020" s="1434"/>
      <c r="E1020" s="464">
        <v>760411.02</v>
      </c>
      <c r="F1020" s="590"/>
    </row>
    <row r="1021" spans="1:6" ht="12.75">
      <c r="A1021" s="457" t="s">
        <v>1822</v>
      </c>
      <c r="B1021" s="468" t="s">
        <v>1823</v>
      </c>
      <c r="C1021" s="463">
        <v>2</v>
      </c>
      <c r="D1021" s="593">
        <v>5220</v>
      </c>
      <c r="E1021" s="462">
        <v>10440</v>
      </c>
      <c r="F1021" s="590" t="s">
        <v>1824</v>
      </c>
    </row>
    <row r="1022" spans="1:6" ht="12.75">
      <c r="A1022" s="457" t="s">
        <v>1825</v>
      </c>
      <c r="B1022" s="468" t="s">
        <v>1826</v>
      </c>
      <c r="C1022" s="463">
        <v>1</v>
      </c>
      <c r="D1022" s="593">
        <v>2870</v>
      </c>
      <c r="E1022" s="462">
        <v>2870</v>
      </c>
      <c r="F1022" s="590" t="s">
        <v>1827</v>
      </c>
    </row>
    <row r="1023" spans="1:6" ht="12.75">
      <c r="A1023" s="457"/>
      <c r="B1023" s="1434" t="s">
        <v>886</v>
      </c>
      <c r="C1023" s="1434"/>
      <c r="D1023" s="1434"/>
      <c r="E1023" s="601">
        <f>SUM(E1021:E1022)</f>
        <v>13310</v>
      </c>
      <c r="F1023" s="472"/>
    </row>
    <row r="1024" spans="1:6" ht="13.5" thickBot="1">
      <c r="A1024" s="457"/>
      <c r="B1024" s="461"/>
      <c r="C1024" s="457"/>
      <c r="D1024" s="465"/>
      <c r="E1024" s="464"/>
      <c r="F1024" s="456"/>
    </row>
    <row r="1025" spans="1:6" ht="16.5" thickBot="1">
      <c r="A1025" s="469"/>
      <c r="B1025" s="470"/>
      <c r="C1025" s="476" t="s">
        <v>1831</v>
      </c>
      <c r="D1025" s="474"/>
      <c r="E1025" s="475">
        <f>SUM(E1020)+E1023</f>
        <v>773721.02</v>
      </c>
      <c r="F1025" s="471"/>
    </row>
    <row r="1026" spans="1:6" ht="15.75">
      <c r="A1026" s="1430" t="s">
        <v>2134</v>
      </c>
      <c r="B1026" s="1430"/>
      <c r="C1026" s="374"/>
      <c r="D1026" s="375"/>
      <c r="E1026" s="603"/>
      <c r="F1026" s="471"/>
    </row>
    <row r="1027" spans="1:6" ht="40.5" customHeight="1">
      <c r="A1027" s="477" t="s">
        <v>326</v>
      </c>
      <c r="B1027" s="477" t="s">
        <v>199</v>
      </c>
      <c r="C1027" s="477" t="s">
        <v>2135</v>
      </c>
      <c r="D1027" s="477" t="s">
        <v>201</v>
      </c>
      <c r="E1027" s="603"/>
      <c r="F1027" s="471"/>
    </row>
    <row r="1028" spans="1:6" ht="38.25">
      <c r="A1028" s="1019">
        <v>1</v>
      </c>
      <c r="B1028" s="1020" t="s">
        <v>2136</v>
      </c>
      <c r="C1028" s="1020" t="s">
        <v>2144</v>
      </c>
      <c r="D1028" s="1021">
        <v>22967.79</v>
      </c>
      <c r="E1028" s="603"/>
      <c r="F1028" s="471"/>
    </row>
    <row r="1029" spans="1:6" ht="25.5">
      <c r="A1029" s="1019">
        <v>2</v>
      </c>
      <c r="B1029" s="1020" t="s">
        <v>2137</v>
      </c>
      <c r="C1029" s="1020" t="s">
        <v>2138</v>
      </c>
      <c r="D1029" s="1021">
        <v>13400.9</v>
      </c>
      <c r="E1029" s="603"/>
      <c r="F1029" s="471"/>
    </row>
    <row r="1030" spans="1:6" ht="38.25">
      <c r="A1030" s="1019">
        <v>3</v>
      </c>
      <c r="B1030" s="1020" t="s">
        <v>2139</v>
      </c>
      <c r="C1030" s="1020" t="s">
        <v>2140</v>
      </c>
      <c r="D1030" s="1021">
        <v>3000</v>
      </c>
      <c r="E1030" s="603"/>
      <c r="F1030" s="471"/>
    </row>
    <row r="1031" spans="1:6" ht="25.5">
      <c r="A1031" s="1019">
        <v>4</v>
      </c>
      <c r="B1031" s="1020" t="s">
        <v>2141</v>
      </c>
      <c r="C1031" s="1020" t="s">
        <v>2138</v>
      </c>
      <c r="D1031" s="1021">
        <v>3580.6</v>
      </c>
      <c r="E1031" s="603"/>
      <c r="F1031" s="471"/>
    </row>
    <row r="1032" spans="1:6" ht="25.5">
      <c r="A1032" s="1019">
        <v>5</v>
      </c>
      <c r="B1032" s="1020" t="s">
        <v>2141</v>
      </c>
      <c r="C1032" s="1020" t="s">
        <v>2142</v>
      </c>
      <c r="D1032" s="1021">
        <v>3580.61</v>
      </c>
      <c r="E1032" s="603"/>
      <c r="F1032" s="471"/>
    </row>
    <row r="1033" spans="1:6" ht="26.25" thickBot="1">
      <c r="A1033" s="1022">
        <v>6</v>
      </c>
      <c r="B1033" s="1023" t="s">
        <v>2143</v>
      </c>
      <c r="C1033" s="1023" t="s">
        <v>2142</v>
      </c>
      <c r="D1033" s="1024">
        <v>5166</v>
      </c>
      <c r="E1033" s="603"/>
      <c r="F1033" s="471"/>
    </row>
    <row r="1034" spans="1:7" ht="16.5" thickBot="1">
      <c r="A1034" s="1424" t="s">
        <v>472</v>
      </c>
      <c r="B1034" s="1425"/>
      <c r="C1034" s="1426"/>
      <c r="D1034" s="419">
        <f>SUM(D1028:D1033)</f>
        <v>51695.9</v>
      </c>
      <c r="E1034" s="603"/>
      <c r="F1034" s="471"/>
      <c r="G1034" s="28">
        <f>SUM(D1034)+E1025</f>
        <v>825416.92</v>
      </c>
    </row>
    <row r="1035" spans="1:6" ht="18" customHeight="1">
      <c r="A1035" s="1427" t="s">
        <v>2536</v>
      </c>
      <c r="B1035" s="1427"/>
      <c r="C1035" s="374"/>
      <c r="D1035" s="375"/>
      <c r="E1035" s="603"/>
      <c r="F1035" s="471"/>
    </row>
    <row r="1036" spans="1:6" ht="40.5" customHeight="1">
      <c r="A1036" s="477" t="s">
        <v>326</v>
      </c>
      <c r="B1036" s="477" t="s">
        <v>199</v>
      </c>
      <c r="C1036" s="477" t="s">
        <v>200</v>
      </c>
      <c r="D1036" s="477" t="s">
        <v>201</v>
      </c>
      <c r="E1036" s="603"/>
      <c r="F1036" s="471"/>
    </row>
    <row r="1037" spans="1:6" ht="15.75">
      <c r="A1037" s="879">
        <v>1</v>
      </c>
      <c r="B1037" s="869" t="s">
        <v>2305</v>
      </c>
      <c r="C1037" s="880"/>
      <c r="D1037" s="881">
        <v>15607.26</v>
      </c>
      <c r="E1037" s="603"/>
      <c r="F1037" s="471"/>
    </row>
    <row r="1038" spans="1:6" ht="15.75">
      <c r="A1038" s="11">
        <v>2</v>
      </c>
      <c r="B1038" s="869" t="s">
        <v>2306</v>
      </c>
      <c r="C1038" s="880"/>
      <c r="D1038" s="881">
        <v>12355.75</v>
      </c>
      <c r="E1038" s="603"/>
      <c r="F1038" s="471"/>
    </row>
    <row r="1039" spans="1:6" ht="16.5" thickBot="1">
      <c r="A1039" s="882">
        <v>3</v>
      </c>
      <c r="B1039" s="869" t="s">
        <v>2307</v>
      </c>
      <c r="C1039" s="883"/>
      <c r="D1039" s="881">
        <v>31300</v>
      </c>
      <c r="E1039" s="603"/>
      <c r="F1039" s="471"/>
    </row>
    <row r="1040" spans="1:6" ht="16.5" thickBot="1">
      <c r="A1040" s="1424" t="s">
        <v>472</v>
      </c>
      <c r="B1040" s="1425"/>
      <c r="C1040" s="1426"/>
      <c r="D1040" s="419">
        <f>SUM(D1037:D1039)</f>
        <v>59263.01</v>
      </c>
      <c r="E1040" s="603"/>
      <c r="F1040" s="471"/>
    </row>
    <row r="1041" spans="1:6" s="516" customFormat="1" ht="18" customHeight="1">
      <c r="A1041" s="1427" t="s">
        <v>308</v>
      </c>
      <c r="B1041" s="1427"/>
      <c r="C1041" s="884"/>
      <c r="D1041" s="885"/>
      <c r="E1041" s="1025"/>
      <c r="F1041" s="1025"/>
    </row>
    <row r="1042" spans="1:6" ht="45">
      <c r="A1042" s="477" t="s">
        <v>326</v>
      </c>
      <c r="B1042" s="477" t="s">
        <v>199</v>
      </c>
      <c r="C1042" s="477" t="s">
        <v>200</v>
      </c>
      <c r="D1042" s="477" t="s">
        <v>201</v>
      </c>
      <c r="E1042" s="449"/>
      <c r="F1042" s="449"/>
    </row>
    <row r="1043" spans="1:6" ht="15" customHeight="1">
      <c r="A1043" s="511">
        <v>1</v>
      </c>
      <c r="B1043" s="1168" t="s">
        <v>1829</v>
      </c>
      <c r="C1043" s="1169">
        <v>2010</v>
      </c>
      <c r="D1043" s="1170">
        <v>4284.64</v>
      </c>
      <c r="E1043" s="449"/>
      <c r="F1043" s="449"/>
    </row>
    <row r="1044" spans="1:6" ht="15" customHeight="1" thickBot="1">
      <c r="A1044" s="1171">
        <v>2</v>
      </c>
      <c r="B1044" s="1172" t="s">
        <v>1830</v>
      </c>
      <c r="C1044" s="1173">
        <v>2010</v>
      </c>
      <c r="D1044" s="1174">
        <v>5014.2</v>
      </c>
      <c r="E1044" s="449"/>
      <c r="F1044" s="449"/>
    </row>
    <row r="1045" spans="1:6" ht="15.75" thickBot="1">
      <c r="A1045" s="1424" t="s">
        <v>472</v>
      </c>
      <c r="B1045" s="1425"/>
      <c r="C1045" s="1426"/>
      <c r="D1045" s="419">
        <f>SUM(D1043:D1044)</f>
        <v>9298.84</v>
      </c>
      <c r="E1045" s="449"/>
      <c r="F1045" s="449"/>
    </row>
    <row r="1046" spans="1:6" ht="15">
      <c r="A1046" s="1435" t="s">
        <v>81</v>
      </c>
      <c r="B1046" s="1435"/>
      <c r="C1046" s="1435"/>
      <c r="D1046" s="1435"/>
      <c r="E1046" s="449"/>
      <c r="F1046" s="449"/>
    </row>
    <row r="1047" spans="1:6" ht="45">
      <c r="A1047" s="365" t="s">
        <v>326</v>
      </c>
      <c r="B1047" s="365" t="s">
        <v>199</v>
      </c>
      <c r="C1047" s="365" t="s">
        <v>200</v>
      </c>
      <c r="D1047" s="365" t="s">
        <v>201</v>
      </c>
      <c r="E1047" s="449"/>
      <c r="F1047" s="449"/>
    </row>
    <row r="1048" spans="1:6" ht="13.5" thickBot="1">
      <c r="A1048" s="4">
        <v>1</v>
      </c>
      <c r="B1048" s="520" t="s">
        <v>2528</v>
      </c>
      <c r="C1048" s="4" t="s">
        <v>2529</v>
      </c>
      <c r="D1048" s="518">
        <v>16460.54</v>
      </c>
      <c r="E1048" s="449"/>
      <c r="F1048" s="449"/>
    </row>
    <row r="1049" spans="1:7" ht="15.75" thickBot="1">
      <c r="A1049" s="1424" t="s">
        <v>472</v>
      </c>
      <c r="B1049" s="1425"/>
      <c r="C1049" s="1426"/>
      <c r="D1049" s="419">
        <f>SUM(D1048:D1048)</f>
        <v>16460.54</v>
      </c>
      <c r="E1049" s="449"/>
      <c r="F1049" s="449"/>
      <c r="G1049" s="28"/>
    </row>
    <row r="1050" spans="5:7" ht="9" customHeight="1" thickBot="1">
      <c r="E1050" s="449"/>
      <c r="F1050" s="449"/>
      <c r="G1050" s="28"/>
    </row>
    <row r="1051" spans="2:7" ht="19.5" thickBot="1">
      <c r="B1051" s="1421" t="s">
        <v>2537</v>
      </c>
      <c r="C1051" s="1422"/>
      <c r="D1051" s="1026">
        <f>SUM(D1049)+D1045+D1040+D1034+E1025</f>
        <v>910439.31</v>
      </c>
      <c r="E1051" s="449"/>
      <c r="F1051" s="449"/>
      <c r="G1051" s="28"/>
    </row>
    <row r="1052" spans="5:6" ht="12.75">
      <c r="E1052" s="449"/>
      <c r="F1052" s="449"/>
    </row>
  </sheetData>
  <sheetProtection/>
  <autoFilter ref="A4:K4"/>
  <mergeCells count="92">
    <mergeCell ref="A183:C183"/>
    <mergeCell ref="A774:C774"/>
    <mergeCell ref="A954:D954"/>
    <mergeCell ref="A849:D849"/>
    <mergeCell ref="A856:C856"/>
    <mergeCell ref="A780:B780"/>
    <mergeCell ref="A806:B806"/>
    <mergeCell ref="A818:C818"/>
    <mergeCell ref="A910:D910"/>
    <mergeCell ref="A913:C913"/>
    <mergeCell ref="A805:C805"/>
    <mergeCell ref="A857:D857"/>
    <mergeCell ref="A1:D1"/>
    <mergeCell ref="A194:C194"/>
    <mergeCell ref="A195:B195"/>
    <mergeCell ref="A210:C210"/>
    <mergeCell ref="A2:D2"/>
    <mergeCell ref="A696:B696"/>
    <mergeCell ref="A463:B463"/>
    <mergeCell ref="A682:C682"/>
    <mergeCell ref="A211:B211"/>
    <mergeCell ref="A334:B334"/>
    <mergeCell ref="A333:C333"/>
    <mergeCell ref="A337:C337"/>
    <mergeCell ref="A660:C660"/>
    <mergeCell ref="A768:C768"/>
    <mergeCell ref="A769:B769"/>
    <mergeCell ref="A683:B683"/>
    <mergeCell ref="A691:C691"/>
    <mergeCell ref="A615:B615"/>
    <mergeCell ref="A616:C616"/>
    <mergeCell ref="A627:B627"/>
    <mergeCell ref="A631:D631"/>
    <mergeCell ref="A520:B520"/>
    <mergeCell ref="A521:C521"/>
    <mergeCell ref="A553:B553"/>
    <mergeCell ref="A555:D555"/>
    <mergeCell ref="A544:B544"/>
    <mergeCell ref="A455:B455"/>
    <mergeCell ref="A464:D464"/>
    <mergeCell ref="A491:B491"/>
    <mergeCell ref="A492:D492"/>
    <mergeCell ref="A901:D901"/>
    <mergeCell ref="A872:D872"/>
    <mergeCell ref="A875:C875"/>
    <mergeCell ref="A545:C545"/>
    <mergeCell ref="A574:B574"/>
    <mergeCell ref="A575:D575"/>
    <mergeCell ref="A673:B673"/>
    <mergeCell ref="A672:C672"/>
    <mergeCell ref="A594:B594"/>
    <mergeCell ref="A595:D595"/>
    <mergeCell ref="B1023:D1023"/>
    <mergeCell ref="A1046:D1046"/>
    <mergeCell ref="A819:B819"/>
    <mergeCell ref="A824:C824"/>
    <mergeCell ref="A825:D825"/>
    <mergeCell ref="A848:C848"/>
    <mergeCell ref="A914:D914"/>
    <mergeCell ref="A930:C930"/>
    <mergeCell ref="A871:C871"/>
    <mergeCell ref="A876:D876"/>
    <mergeCell ref="A909:C909"/>
    <mergeCell ref="A900:C900"/>
    <mergeCell ref="A1049:C1049"/>
    <mergeCell ref="A957:E957"/>
    <mergeCell ref="A931:C931"/>
    <mergeCell ref="A947:C947"/>
    <mergeCell ref="B949:C949"/>
    <mergeCell ref="A1040:C1040"/>
    <mergeCell ref="A955:F955"/>
    <mergeCell ref="B1020:D1020"/>
    <mergeCell ref="A338:B338"/>
    <mergeCell ref="A342:C342"/>
    <mergeCell ref="A775:B775"/>
    <mergeCell ref="A779:C779"/>
    <mergeCell ref="A343:B343"/>
    <mergeCell ref="A374:B374"/>
    <mergeCell ref="A417:B417"/>
    <mergeCell ref="A441:B441"/>
    <mergeCell ref="A442:B442"/>
    <mergeCell ref="A456:D456"/>
    <mergeCell ref="B1051:C1051"/>
    <mergeCell ref="A692:B692"/>
    <mergeCell ref="A695:C695"/>
    <mergeCell ref="A1035:B1035"/>
    <mergeCell ref="A1041:B1041"/>
    <mergeCell ref="A1045:C1045"/>
    <mergeCell ref="A1026:B1026"/>
    <mergeCell ref="A1034:C1034"/>
    <mergeCell ref="A888:C888"/>
    <mergeCell ref="A889:C889"/>
  </mergeCells>
  <printOptions/>
  <pageMargins left="0.5118110236220472" right="0.5118110236220472" top="0.7480314960629921" bottom="0.4724409448818898" header="0.31496062992125984" footer="0.31496062992125984"/>
  <pageSetup fitToHeight="20" horizontalDpi="600" verticalDpi="600" orientation="portrait" paperSize="9" scale="86" r:id="rId2"/>
  <headerFooter alignWithMargins="0">
    <oddHeader>&amp;LZałącznik nr  12
Enumeratywny wykaz sprzętu elektronicznego</oddHeader>
    <oddFooter>&amp;C&amp;P</oddFooter>
  </headerFooter>
  <rowBreaks count="3" manualBreakCount="3">
    <brk id="416" max="5" man="1"/>
    <brk id="691" max="5" man="1"/>
    <brk id="95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workbookViewId="0" topLeftCell="A1">
      <selection activeCell="J6" sqref="J5:J6"/>
    </sheetView>
  </sheetViews>
  <sheetFormatPr defaultColWidth="9.140625" defaultRowHeight="15"/>
  <cols>
    <col min="1" max="1" width="4.00390625" style="2" customWidth="1"/>
    <col min="2" max="2" width="42.7109375" style="32" customWidth="1"/>
    <col min="3" max="5" width="16.7109375" style="33" customWidth="1"/>
    <col min="6" max="6" width="13.57421875" style="33" hidden="1" customWidth="1"/>
    <col min="7" max="7" width="15.140625" style="17" hidden="1" customWidth="1"/>
    <col min="8" max="8" width="15.28125" style="17" hidden="1" customWidth="1"/>
    <col min="9" max="9" width="11.8515625" style="17" hidden="1" customWidth="1"/>
    <col min="10" max="10" width="20.7109375" style="2" customWidth="1"/>
    <col min="11" max="16384" width="9.140625" style="2" customWidth="1"/>
  </cols>
  <sheetData>
    <row r="1" spans="1:9" ht="45.75" customHeight="1" thickBot="1">
      <c r="A1" s="356" t="s">
        <v>322</v>
      </c>
      <c r="B1" s="357" t="s">
        <v>265</v>
      </c>
      <c r="C1" s="437" t="s">
        <v>266</v>
      </c>
      <c r="D1" s="437" t="s">
        <v>267</v>
      </c>
      <c r="E1" s="438" t="s">
        <v>268</v>
      </c>
      <c r="F1" s="436" t="s">
        <v>323</v>
      </c>
      <c r="G1" s="47" t="s">
        <v>317</v>
      </c>
      <c r="H1" s="47" t="s">
        <v>318</v>
      </c>
      <c r="I1" s="47" t="s">
        <v>319</v>
      </c>
    </row>
    <row r="2" spans="1:10" ht="24.75" customHeight="1">
      <c r="A2" s="442">
        <v>1</v>
      </c>
      <c r="B2" s="315" t="s">
        <v>1838</v>
      </c>
      <c r="C2" s="434">
        <f>'zał.12 (elektronika wykaz) '!G210</f>
        <v>973845.1499999999</v>
      </c>
      <c r="D2" s="434">
        <f>'zał.12 (elektronika wykaz) '!G691</f>
        <v>99476.32999999999</v>
      </c>
      <c r="E2" s="525">
        <f>'zał.12 (elektronika wykaz) '!G1034</f>
        <v>825416.92</v>
      </c>
      <c r="F2" s="15"/>
      <c r="G2" s="8">
        <v>500</v>
      </c>
      <c r="H2" s="8">
        <v>10000</v>
      </c>
      <c r="I2" s="8">
        <v>10000</v>
      </c>
      <c r="J2" s="17"/>
    </row>
    <row r="3" spans="1:10" ht="24.75" customHeight="1">
      <c r="A3" s="442"/>
      <c r="B3" s="315" t="s">
        <v>2523</v>
      </c>
      <c r="C3" s="434"/>
      <c r="D3" s="434">
        <f>'zał.12 (elektronika wykaz) '!F695</f>
        <v>29440.8</v>
      </c>
      <c r="E3" s="525"/>
      <c r="F3" s="15"/>
      <c r="G3" s="8"/>
      <c r="H3" s="8"/>
      <c r="I3" s="8"/>
      <c r="J3" s="17"/>
    </row>
    <row r="4" spans="1:9" ht="24.75" customHeight="1">
      <c r="A4" s="129">
        <v>2</v>
      </c>
      <c r="B4" s="1" t="s">
        <v>307</v>
      </c>
      <c r="C4" s="328">
        <f>'zał.12 (elektronika wykaz) '!D333</f>
        <v>380845.7300000003</v>
      </c>
      <c r="D4" s="328">
        <f>'zał.12 (elektronika wykaz) '!D768</f>
        <v>155222.81999999992</v>
      </c>
      <c r="E4" s="102"/>
      <c r="F4" s="15"/>
      <c r="G4" s="8">
        <v>13000</v>
      </c>
      <c r="H4" s="8">
        <v>70000</v>
      </c>
      <c r="I4" s="8">
        <v>70000</v>
      </c>
    </row>
    <row r="5" spans="1:9" ht="24.75" customHeight="1">
      <c r="A5" s="1456">
        <v>3</v>
      </c>
      <c r="B5" s="1" t="s">
        <v>320</v>
      </c>
      <c r="C5" s="102">
        <f>'zał.12 (elektronika wykaz) '!D337</f>
        <v>4226.34</v>
      </c>
      <c r="D5" s="102">
        <f>'zał.12 (elektronika wykaz) '!D774</f>
        <v>18384.23</v>
      </c>
      <c r="E5" s="102">
        <f>'zał.12 (elektronika wykaz) '!D1040</f>
        <v>59263.01</v>
      </c>
      <c r="F5" s="15"/>
      <c r="G5" s="8">
        <v>15000</v>
      </c>
      <c r="H5" s="8">
        <v>5000</v>
      </c>
      <c r="I5" s="8"/>
    </row>
    <row r="6" spans="1:9" ht="24.75" customHeight="1">
      <c r="A6" s="1457"/>
      <c r="B6" s="1" t="s">
        <v>2538</v>
      </c>
      <c r="C6" s="102">
        <f>'zał.12 (elektronika wykaz) '!D342</f>
        <v>4361.96</v>
      </c>
      <c r="D6" s="102">
        <f>'zał.12 (elektronika wykaz) '!D779</f>
        <v>2132.09</v>
      </c>
      <c r="E6" s="102"/>
      <c r="F6" s="15"/>
      <c r="G6" s="8"/>
      <c r="H6" s="8"/>
      <c r="I6" s="8"/>
    </row>
    <row r="7" spans="1:9" ht="24.75" customHeight="1">
      <c r="A7" s="129">
        <v>4</v>
      </c>
      <c r="B7" s="1" t="s">
        <v>308</v>
      </c>
      <c r="C7" s="439">
        <f>'zał.12 (elektronika wykaz) '!D373</f>
        <v>144636.9</v>
      </c>
      <c r="D7" s="439">
        <f>'zał.12 (elektronika wykaz) '!D805</f>
        <v>115607.88</v>
      </c>
      <c r="E7" s="505">
        <f>'zał.12 (elektronika wykaz) '!D1045</f>
        <v>9298.84</v>
      </c>
      <c r="F7" s="15"/>
      <c r="G7" s="8">
        <v>3500</v>
      </c>
      <c r="H7" s="8">
        <v>3500</v>
      </c>
      <c r="I7" s="8">
        <v>100000</v>
      </c>
    </row>
    <row r="8" spans="1:9" ht="24.75" customHeight="1">
      <c r="A8" s="129">
        <v>5</v>
      </c>
      <c r="B8" s="1" t="s">
        <v>309</v>
      </c>
      <c r="C8" s="439">
        <f>'zał.12 (elektronika wykaz) '!D416</f>
        <v>88397.98</v>
      </c>
      <c r="D8" s="439">
        <f>'zał.12 (elektronika wykaz) '!D818</f>
        <v>11926.869999999999</v>
      </c>
      <c r="E8" s="102"/>
      <c r="F8" s="15">
        <v>3500</v>
      </c>
      <c r="G8" s="8">
        <v>1000</v>
      </c>
      <c r="H8" s="8">
        <v>1000</v>
      </c>
      <c r="I8" s="8"/>
    </row>
    <row r="9" spans="1:9" ht="24.75" customHeight="1">
      <c r="A9" s="129">
        <v>6</v>
      </c>
      <c r="B9" s="103" t="s">
        <v>310</v>
      </c>
      <c r="C9" s="439">
        <f>'zał.12 (elektronika wykaz) '!D441</f>
        <v>84897.2</v>
      </c>
      <c r="D9" s="439">
        <f>'zał.12 (elektronika wykaz) '!E819</f>
        <v>0</v>
      </c>
      <c r="E9" s="102"/>
      <c r="F9" s="15">
        <v>8196</v>
      </c>
      <c r="G9" s="8">
        <v>48000</v>
      </c>
      <c r="H9" s="8">
        <v>3000</v>
      </c>
      <c r="I9" s="8">
        <v>48000</v>
      </c>
    </row>
    <row r="10" spans="1:9" ht="24.75" customHeight="1">
      <c r="A10" s="129">
        <v>7</v>
      </c>
      <c r="B10" s="219" t="s">
        <v>1393</v>
      </c>
      <c r="C10" s="439">
        <f>'zał.12 (elektronika wykaz) '!D455</f>
        <v>57689.89</v>
      </c>
      <c r="D10" s="439">
        <f>'zał.12 (elektronika wykaz) '!D824</f>
        <v>21325.739999999998</v>
      </c>
      <c r="E10" s="328"/>
      <c r="F10" s="30"/>
      <c r="G10" s="8"/>
      <c r="H10" s="8"/>
      <c r="I10" s="8"/>
    </row>
    <row r="11" spans="1:9" ht="39.75" customHeight="1">
      <c r="A11" s="129">
        <v>8</v>
      </c>
      <c r="B11" s="1" t="s">
        <v>1016</v>
      </c>
      <c r="C11" s="328">
        <f>'zał.13 (zestawienie sum elek.) '!J10</f>
        <v>0</v>
      </c>
      <c r="D11" s="328">
        <f>'zał.12 (elektronika wykaz) '!D848</f>
        <v>116610</v>
      </c>
      <c r="E11" s="328"/>
      <c r="F11" s="30">
        <v>2066.68</v>
      </c>
      <c r="G11" s="8"/>
      <c r="H11" s="8"/>
      <c r="I11" s="8"/>
    </row>
    <row r="12" spans="1:9" ht="39.75" customHeight="1">
      <c r="A12" s="129">
        <v>9</v>
      </c>
      <c r="B12" s="1" t="s">
        <v>1381</v>
      </c>
      <c r="C12" s="439">
        <f>'zał.12 (elektronika wykaz) '!D463</f>
        <v>6545</v>
      </c>
      <c r="D12" s="439">
        <f>'zał.12 (elektronika wykaz) '!D856</f>
        <v>12170</v>
      </c>
      <c r="E12" s="328"/>
      <c r="F12" s="30"/>
      <c r="G12" s="8"/>
      <c r="H12" s="8"/>
      <c r="I12" s="8"/>
    </row>
    <row r="13" spans="1:9" ht="39.75" customHeight="1">
      <c r="A13" s="129">
        <v>10</v>
      </c>
      <c r="B13" s="1" t="s">
        <v>1017</v>
      </c>
      <c r="C13" s="439">
        <f>'zał.12 (elektronika wykaz) '!D491</f>
        <v>32628.430000000008</v>
      </c>
      <c r="D13" s="439">
        <f>'zał.12 (elektronika wykaz) '!D871</f>
        <v>28265.09</v>
      </c>
      <c r="E13" s="328"/>
      <c r="F13" s="30">
        <v>1350</v>
      </c>
      <c r="G13" s="8"/>
      <c r="H13" s="8"/>
      <c r="I13" s="8"/>
    </row>
    <row r="14" spans="1:9" ht="39.75" customHeight="1">
      <c r="A14" s="129">
        <v>11</v>
      </c>
      <c r="B14" s="1" t="s">
        <v>81</v>
      </c>
      <c r="C14" s="439">
        <f>'zał.12 (elektronika wykaz) '!D520</f>
        <v>116264</v>
      </c>
      <c r="D14" s="439">
        <f>'zał.12 (elektronika wykaz) '!D875</f>
        <v>1980</v>
      </c>
      <c r="E14" s="333">
        <f>'zał.12 (elektronika wykaz) '!D1049</f>
        <v>16460.54</v>
      </c>
      <c r="F14" s="30">
        <v>3595</v>
      </c>
      <c r="G14" s="8">
        <v>0</v>
      </c>
      <c r="H14" s="8">
        <v>0</v>
      </c>
      <c r="I14" s="8">
        <v>0</v>
      </c>
    </row>
    <row r="15" spans="1:9" ht="24.75" customHeight="1">
      <c r="A15" s="129">
        <v>12</v>
      </c>
      <c r="B15" s="73" t="s">
        <v>311</v>
      </c>
      <c r="C15" s="439">
        <f>'zał.12 (elektronika wykaz) '!D544</f>
        <v>20996.670000000002</v>
      </c>
      <c r="D15" s="439">
        <f>'zał.12 (elektronika wykaz) '!D888</f>
        <v>18997.6</v>
      </c>
      <c r="E15" s="328"/>
      <c r="F15" s="30">
        <v>5800</v>
      </c>
      <c r="G15" s="8">
        <v>2000</v>
      </c>
      <c r="H15" s="8">
        <v>7000</v>
      </c>
      <c r="I15" s="8">
        <v>7000</v>
      </c>
    </row>
    <row r="16" spans="1:9" ht="24.75" customHeight="1">
      <c r="A16" s="129">
        <v>13</v>
      </c>
      <c r="B16" s="73" t="s">
        <v>312</v>
      </c>
      <c r="C16" s="439">
        <f>'zał.12 (elektronika wykaz) '!D553</f>
        <v>10037</v>
      </c>
      <c r="D16" s="439">
        <f>'zał.12 (elektronika wykaz) '!D900</f>
        <v>13861</v>
      </c>
      <c r="E16" s="328"/>
      <c r="F16" s="30">
        <v>4600</v>
      </c>
      <c r="G16" s="8">
        <v>0</v>
      </c>
      <c r="H16" s="8">
        <v>10000</v>
      </c>
      <c r="I16" s="8">
        <v>10000</v>
      </c>
    </row>
    <row r="17" spans="1:9" ht="24.75" customHeight="1">
      <c r="A17" s="129">
        <v>14</v>
      </c>
      <c r="B17" s="73" t="s">
        <v>313</v>
      </c>
      <c r="C17" s="440">
        <f>'zał.12 (elektronika wykaz) '!D574</f>
        <v>22907</v>
      </c>
      <c r="D17" s="328">
        <f>'zał.12 (elektronika wykaz) '!D909</f>
        <v>1675</v>
      </c>
      <c r="E17" s="441"/>
      <c r="F17" s="30"/>
      <c r="G17" s="8">
        <v>1500</v>
      </c>
      <c r="H17" s="8">
        <v>5000</v>
      </c>
      <c r="I17" s="8">
        <v>9000</v>
      </c>
    </row>
    <row r="18" spans="1:9" ht="24.75" customHeight="1">
      <c r="A18" s="129">
        <v>15</v>
      </c>
      <c r="B18" s="73" t="s">
        <v>314</v>
      </c>
      <c r="C18" s="439">
        <f>'zał.12 (elektronika wykaz) '!D594</f>
        <v>30403.989999999998</v>
      </c>
      <c r="D18" s="439">
        <f>'zał.12 (elektronika wykaz) '!D913</f>
        <v>600</v>
      </c>
      <c r="E18" s="328"/>
      <c r="F18" s="30"/>
      <c r="G18" s="8"/>
      <c r="H18" s="8"/>
      <c r="I18" s="8"/>
    </row>
    <row r="19" spans="1:9" ht="24.75" customHeight="1">
      <c r="A19" s="129">
        <v>16</v>
      </c>
      <c r="B19" s="73" t="s">
        <v>315</v>
      </c>
      <c r="C19" s="328">
        <f>'zał.12 (elektronika wykaz) '!D615</f>
        <v>33254.75</v>
      </c>
      <c r="D19" s="328">
        <f>'zał.12 (elektronika wykaz) '!D930</f>
        <v>33252.79</v>
      </c>
      <c r="E19" s="328"/>
      <c r="F19" s="31"/>
      <c r="G19" s="8"/>
      <c r="H19" s="8"/>
      <c r="I19" s="8"/>
    </row>
    <row r="20" spans="1:9" ht="24.75" customHeight="1" thickBot="1">
      <c r="A20" s="129">
        <v>17</v>
      </c>
      <c r="B20" s="103" t="s">
        <v>316</v>
      </c>
      <c r="C20" s="444">
        <f>'zał.12 (elektronika wykaz) '!D627</f>
        <v>66987.51999999999</v>
      </c>
      <c r="D20" s="444">
        <f>'zał.12 (elektronika wykaz) '!D947</f>
        <v>52396.26</v>
      </c>
      <c r="E20" s="143"/>
      <c r="F20" s="15">
        <v>234000</v>
      </c>
      <c r="G20" s="8">
        <v>5000</v>
      </c>
      <c r="H20" s="8">
        <v>15000</v>
      </c>
      <c r="I20" s="8">
        <v>10000</v>
      </c>
    </row>
    <row r="21" spans="1:10" ht="24" customHeight="1" thickBot="1">
      <c r="A21" s="71"/>
      <c r="B21" s="446" t="s">
        <v>219</v>
      </c>
      <c r="C21" s="326">
        <f>SUM(C2:C20)</f>
        <v>2078925.5099999998</v>
      </c>
      <c r="D21" s="326">
        <f>SUM(D2:D20)</f>
        <v>733324.4999999999</v>
      </c>
      <c r="E21" s="445">
        <f>SUM(E2:E20)</f>
        <v>910439.31</v>
      </c>
      <c r="F21" s="443">
        <f>SUM(F2:F20)</f>
        <v>263107.68</v>
      </c>
      <c r="J21" s="17"/>
    </row>
    <row r="22" spans="1:5" ht="15.75">
      <c r="A22" s="71"/>
      <c r="B22" s="74" t="s">
        <v>321</v>
      </c>
      <c r="C22" s="435"/>
      <c r="D22" s="435"/>
      <c r="E22" s="435"/>
    </row>
    <row r="23" spans="1:5" ht="22.5" customHeight="1">
      <c r="A23" s="71"/>
      <c r="B23" s="74"/>
      <c r="C23" s="1027" t="s">
        <v>1747</v>
      </c>
      <c r="D23" s="1028">
        <f>SUM(C21:E21)</f>
        <v>3722689.32</v>
      </c>
      <c r="E23" s="435"/>
    </row>
  </sheetData>
  <sheetProtection/>
  <mergeCells count="1">
    <mergeCell ref="A5:A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5" r:id="rId1"/>
  <headerFooter alignWithMargins="0">
    <oddHeader xml:space="preserve">&amp;LZałącznik nr 13
Zestawienie sum ubezpieczenia sprzętu elektronicznego w podziale na Ubezpieczonych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7"/>
  <sheetViews>
    <sheetView view="pageBreakPreview" zoomScale="70" zoomScaleSheetLayoutView="70" workbookViewId="0" topLeftCell="A1">
      <selection activeCell="H60" sqref="H60"/>
    </sheetView>
  </sheetViews>
  <sheetFormatPr defaultColWidth="9.140625" defaultRowHeight="15"/>
  <cols>
    <col min="1" max="1" width="3.28125" style="1038" customWidth="1"/>
    <col min="2" max="2" width="11.8515625" style="1038" customWidth="1"/>
    <col min="3" max="3" width="13.140625" style="1031" customWidth="1"/>
    <col min="4" max="4" width="20.421875" style="1031" customWidth="1"/>
    <col min="5" max="5" width="9.140625" style="1038" customWidth="1"/>
    <col min="6" max="6" width="10.7109375" style="1036" customWidth="1"/>
    <col min="7" max="8" width="9.140625" style="1031" customWidth="1"/>
    <col min="9" max="9" width="12.57421875" style="1031" customWidth="1"/>
    <col min="10" max="10" width="11.28125" style="1037" customWidth="1"/>
    <col min="11" max="11" width="10.57421875" style="1036" customWidth="1"/>
    <col min="12" max="12" width="10.57421875" style="1031" customWidth="1"/>
    <col min="13" max="13" width="9.140625" style="1031" customWidth="1"/>
    <col min="14" max="14" width="9.140625" style="1033" customWidth="1"/>
    <col min="15" max="15" width="14.421875" style="1032" customWidth="1"/>
    <col min="16" max="16" width="13.7109375" style="1031" customWidth="1"/>
    <col min="17" max="17" width="15.421875" style="1030" customWidth="1"/>
    <col min="18" max="18" width="14.57421875" style="1030" customWidth="1"/>
    <col min="19" max="19" width="27.7109375" style="1029" customWidth="1"/>
    <col min="20" max="20" width="23.421875" style="1029" customWidth="1"/>
    <col min="21" max="21" width="12.00390625" style="1029" customWidth="1"/>
    <col min="22" max="22" width="12.140625" style="1029" customWidth="1"/>
    <col min="23" max="24" width="12.28125" style="1029" customWidth="1"/>
    <col min="25" max="26" width="9.140625" style="1029" customWidth="1"/>
  </cols>
  <sheetData>
    <row r="1" spans="1:26" s="1042" customFormat="1" ht="21.75" customHeight="1">
      <c r="A1" s="1460" t="s">
        <v>785</v>
      </c>
      <c r="B1" s="1463" t="s">
        <v>2876</v>
      </c>
      <c r="C1" s="1458" t="s">
        <v>2875</v>
      </c>
      <c r="D1" s="1458" t="s">
        <v>2874</v>
      </c>
      <c r="E1" s="1463" t="s">
        <v>2873</v>
      </c>
      <c r="F1" s="1458" t="s">
        <v>2872</v>
      </c>
      <c r="G1" s="1458" t="s">
        <v>2871</v>
      </c>
      <c r="H1" s="1458" t="s">
        <v>971</v>
      </c>
      <c r="I1" s="1458" t="s">
        <v>2870</v>
      </c>
      <c r="J1" s="1463" t="s">
        <v>2869</v>
      </c>
      <c r="K1" s="1458" t="s">
        <v>2868</v>
      </c>
      <c r="L1" s="1458" t="s">
        <v>2867</v>
      </c>
      <c r="M1" s="1458" t="s">
        <v>2866</v>
      </c>
      <c r="N1" s="1463" t="s">
        <v>2865</v>
      </c>
      <c r="O1" s="1469" t="s">
        <v>2864</v>
      </c>
      <c r="P1" s="1463" t="s">
        <v>2863</v>
      </c>
      <c r="Q1" s="1475" t="s">
        <v>2862</v>
      </c>
      <c r="R1" s="1475" t="s">
        <v>2861</v>
      </c>
      <c r="S1" s="1471" t="s">
        <v>2860</v>
      </c>
      <c r="T1" s="1471" t="s">
        <v>2859</v>
      </c>
      <c r="U1" s="1488" t="s">
        <v>2858</v>
      </c>
      <c r="V1" s="1489"/>
      <c r="W1" s="1489" t="s">
        <v>2857</v>
      </c>
      <c r="X1" s="1489"/>
      <c r="Y1" s="1465" t="s">
        <v>2856</v>
      </c>
      <c r="Z1" s="1467" t="s">
        <v>2855</v>
      </c>
    </row>
    <row r="2" spans="1:26" ht="15" customHeight="1">
      <c r="A2" s="1461"/>
      <c r="B2" s="1463"/>
      <c r="C2" s="1458"/>
      <c r="D2" s="1458"/>
      <c r="E2" s="1463"/>
      <c r="F2" s="1458"/>
      <c r="G2" s="1458"/>
      <c r="H2" s="1458"/>
      <c r="I2" s="1458"/>
      <c r="J2" s="1463"/>
      <c r="K2" s="1458"/>
      <c r="L2" s="1458"/>
      <c r="M2" s="1458"/>
      <c r="N2" s="1463"/>
      <c r="O2" s="1469"/>
      <c r="P2" s="1463"/>
      <c r="Q2" s="1476"/>
      <c r="R2" s="1476"/>
      <c r="S2" s="1473"/>
      <c r="T2" s="1471"/>
      <c r="U2" s="1490"/>
      <c r="V2" s="1463"/>
      <c r="W2" s="1463"/>
      <c r="X2" s="1463"/>
      <c r="Y2" s="1466"/>
      <c r="Z2" s="1468"/>
    </row>
    <row r="3" spans="1:26" ht="15.75" thickBot="1">
      <c r="A3" s="1462"/>
      <c r="B3" s="1464"/>
      <c r="C3" s="1459"/>
      <c r="D3" s="1459"/>
      <c r="E3" s="1464"/>
      <c r="F3" s="1459"/>
      <c r="G3" s="1459"/>
      <c r="H3" s="1459"/>
      <c r="I3" s="1459"/>
      <c r="J3" s="1464"/>
      <c r="K3" s="1459"/>
      <c r="L3" s="1459"/>
      <c r="M3" s="1459"/>
      <c r="N3" s="1464"/>
      <c r="O3" s="1470"/>
      <c r="P3" s="1464"/>
      <c r="Q3" s="1477"/>
      <c r="R3" s="1477"/>
      <c r="S3" s="1474"/>
      <c r="T3" s="1472"/>
      <c r="U3" s="1055" t="s">
        <v>867</v>
      </c>
      <c r="V3" s="1056" t="s">
        <v>868</v>
      </c>
      <c r="W3" s="1056" t="s">
        <v>867</v>
      </c>
      <c r="X3" s="1056" t="s">
        <v>868</v>
      </c>
      <c r="Y3" s="1466"/>
      <c r="Z3" s="1468"/>
    </row>
    <row r="4" spans="1:54" s="1041" customFormat="1" ht="19.5" customHeight="1" thickBot="1">
      <c r="A4" s="1043" t="s">
        <v>2854</v>
      </c>
      <c r="B4" s="1302"/>
      <c r="C4" s="1302"/>
      <c r="D4" s="1302"/>
      <c r="E4" s="1302"/>
      <c r="F4" s="1303"/>
      <c r="G4" s="1304"/>
      <c r="H4" s="1304"/>
      <c r="I4" s="1304"/>
      <c r="J4" s="1044"/>
      <c r="K4" s="1305"/>
      <c r="L4" s="1304"/>
      <c r="M4" s="1304"/>
      <c r="N4" s="1304"/>
      <c r="O4" s="1304"/>
      <c r="P4" s="1304"/>
      <c r="Q4" s="1310"/>
      <c r="R4" s="1310"/>
      <c r="S4" s="1310"/>
      <c r="T4" s="1310"/>
      <c r="U4" s="1044"/>
      <c r="V4" s="1044"/>
      <c r="W4" s="1044"/>
      <c r="X4" s="1044"/>
      <c r="Y4" s="1044"/>
      <c r="Z4" s="1045"/>
      <c r="AA4" s="1039"/>
      <c r="AB4" s="1039"/>
      <c r="AC4" s="1039"/>
      <c r="AD4" s="1039"/>
      <c r="AE4" s="1039"/>
      <c r="AF4" s="1039"/>
      <c r="AG4" s="1039"/>
      <c r="AH4" s="1039"/>
      <c r="AI4" s="1039"/>
      <c r="AJ4" s="1039"/>
      <c r="AK4" s="1039"/>
      <c r="AL4" s="1039"/>
      <c r="AM4" s="1039"/>
      <c r="AN4" s="1039"/>
      <c r="AO4" s="1039"/>
      <c r="AP4" s="1039"/>
      <c r="AQ4" s="1039"/>
      <c r="AR4" s="1039"/>
      <c r="AS4" s="1039"/>
      <c r="AT4" s="1039"/>
      <c r="AU4" s="1039"/>
      <c r="AV4" s="1039"/>
      <c r="AW4" s="1039"/>
      <c r="AX4" s="1039"/>
      <c r="AY4" s="1039"/>
      <c r="AZ4" s="1039"/>
      <c r="BA4" s="1039"/>
      <c r="BB4" s="1039"/>
    </row>
    <row r="5" spans="1:26" s="1040" customFormat="1" ht="25.5">
      <c r="A5" s="1046" t="s">
        <v>635</v>
      </c>
      <c r="B5" s="953" t="s">
        <v>2853</v>
      </c>
      <c r="C5" s="953" t="s">
        <v>2852</v>
      </c>
      <c r="D5" s="953" t="s">
        <v>2851</v>
      </c>
      <c r="E5" s="1051" t="s">
        <v>2850</v>
      </c>
      <c r="F5" s="953" t="s">
        <v>2683</v>
      </c>
      <c r="G5" s="953">
        <v>2234</v>
      </c>
      <c r="H5" s="953">
        <v>2008</v>
      </c>
      <c r="I5" s="953">
        <v>2008</v>
      </c>
      <c r="J5" s="953" t="s">
        <v>299</v>
      </c>
      <c r="K5" s="953">
        <v>5</v>
      </c>
      <c r="L5" s="953"/>
      <c r="M5" s="953"/>
      <c r="N5" s="953">
        <v>304180</v>
      </c>
      <c r="O5" s="953" t="s">
        <v>2849</v>
      </c>
      <c r="P5" s="1080" t="s">
        <v>2848</v>
      </c>
      <c r="Q5" s="1082">
        <v>26530</v>
      </c>
      <c r="R5" s="1082">
        <v>25990</v>
      </c>
      <c r="S5" s="1082"/>
      <c r="T5" s="1082"/>
      <c r="U5" s="1050" t="s">
        <v>2847</v>
      </c>
      <c r="V5" s="1051" t="s">
        <v>2846</v>
      </c>
      <c r="W5" s="1051" t="s">
        <v>2847</v>
      </c>
      <c r="X5" s="1051" t="s">
        <v>2846</v>
      </c>
      <c r="Y5" s="1052" t="s">
        <v>2784</v>
      </c>
      <c r="Z5" s="1053" t="s">
        <v>2784</v>
      </c>
    </row>
    <row r="6" spans="1:26" s="1040" customFormat="1" ht="38.25" customHeight="1" thickBot="1">
      <c r="A6" s="1054" t="s">
        <v>638</v>
      </c>
      <c r="B6" s="944" t="s">
        <v>2687</v>
      </c>
      <c r="C6" s="944" t="s">
        <v>2845</v>
      </c>
      <c r="D6" s="944" t="s">
        <v>2844</v>
      </c>
      <c r="E6" s="1056" t="s">
        <v>2843</v>
      </c>
      <c r="F6" s="944" t="s">
        <v>2683</v>
      </c>
      <c r="G6" s="944">
        <v>1896</v>
      </c>
      <c r="H6" s="944">
        <v>2000</v>
      </c>
      <c r="I6" s="944">
        <v>2000</v>
      </c>
      <c r="J6" s="944" t="s">
        <v>299</v>
      </c>
      <c r="K6" s="944">
        <v>5</v>
      </c>
      <c r="L6" s="944"/>
      <c r="M6" s="944"/>
      <c r="N6" s="944"/>
      <c r="O6" s="944"/>
      <c r="P6" s="1307"/>
      <c r="Q6" s="1072"/>
      <c r="R6" s="1072"/>
      <c r="S6" s="1072"/>
      <c r="T6" s="1072"/>
      <c r="U6" s="1055" t="s">
        <v>2842</v>
      </c>
      <c r="V6" s="1056" t="s">
        <v>2841</v>
      </c>
      <c r="W6" s="1056"/>
      <c r="X6" s="1056"/>
      <c r="Y6" s="1057" t="s">
        <v>2784</v>
      </c>
      <c r="Z6" s="1058"/>
    </row>
    <row r="7" spans="1:26" s="1039" customFormat="1" ht="19.5" customHeight="1" thickBot="1">
      <c r="A7" s="1043" t="s">
        <v>2840</v>
      </c>
      <c r="B7" s="1302"/>
      <c r="C7" s="1302"/>
      <c r="D7" s="1302"/>
      <c r="E7" s="1302"/>
      <c r="F7" s="1303"/>
      <c r="G7" s="1304"/>
      <c r="H7" s="1304"/>
      <c r="I7" s="1304"/>
      <c r="J7" s="1044"/>
      <c r="K7" s="1305"/>
      <c r="L7" s="1304"/>
      <c r="M7" s="1304"/>
      <c r="N7" s="1304"/>
      <c r="O7" s="1304"/>
      <c r="P7" s="1304"/>
      <c r="Q7" s="1306"/>
      <c r="R7" s="1306"/>
      <c r="S7" s="1306"/>
      <c r="T7" s="1306"/>
      <c r="U7" s="1044"/>
      <c r="V7" s="1044"/>
      <c r="W7" s="1044"/>
      <c r="X7" s="1044"/>
      <c r="Y7" s="1044"/>
      <c r="Z7" s="1045"/>
    </row>
    <row r="8" spans="1:26" s="1040" customFormat="1" ht="15">
      <c r="A8" s="1046" t="s">
        <v>635</v>
      </c>
      <c r="B8" s="1308" t="s">
        <v>2839</v>
      </c>
      <c r="C8" s="953" t="s">
        <v>2838</v>
      </c>
      <c r="D8" s="953">
        <v>12357</v>
      </c>
      <c r="E8" s="1051" t="s">
        <v>2837</v>
      </c>
      <c r="F8" s="953" t="s">
        <v>2832</v>
      </c>
      <c r="G8" s="953">
        <v>7000</v>
      </c>
      <c r="H8" s="953">
        <v>1992</v>
      </c>
      <c r="I8" s="953">
        <v>1993</v>
      </c>
      <c r="J8" s="953"/>
      <c r="K8" s="953">
        <v>6</v>
      </c>
      <c r="L8" s="953"/>
      <c r="M8" s="953">
        <v>10850</v>
      </c>
      <c r="N8" s="953">
        <v>17236</v>
      </c>
      <c r="O8" s="953"/>
      <c r="P8" s="953"/>
      <c r="Q8" s="1090"/>
      <c r="R8" s="953"/>
      <c r="S8" s="953"/>
      <c r="T8" s="953"/>
      <c r="U8" s="1050" t="s">
        <v>2586</v>
      </c>
      <c r="V8" s="1051" t="s">
        <v>2585</v>
      </c>
      <c r="W8" s="1051"/>
      <c r="X8" s="1051"/>
      <c r="Y8" s="1052"/>
      <c r="Z8" s="1053"/>
    </row>
    <row r="9" spans="1:26" s="1040" customFormat="1" ht="90" customHeight="1">
      <c r="A9" s="1046" t="s">
        <v>638</v>
      </c>
      <c r="B9" s="864" t="s">
        <v>2836</v>
      </c>
      <c r="C9" s="677" t="s">
        <v>2835</v>
      </c>
      <c r="D9" s="677" t="s">
        <v>2834</v>
      </c>
      <c r="E9" s="1047" t="s">
        <v>2833</v>
      </c>
      <c r="F9" s="677" t="s">
        <v>2832</v>
      </c>
      <c r="G9" s="677">
        <v>12700</v>
      </c>
      <c r="H9" s="677">
        <v>2014</v>
      </c>
      <c r="I9" s="677">
        <v>2015</v>
      </c>
      <c r="J9" s="677"/>
      <c r="K9" s="677">
        <v>6</v>
      </c>
      <c r="L9" s="677"/>
      <c r="M9" s="677">
        <v>18000</v>
      </c>
      <c r="N9" s="677">
        <v>6117</v>
      </c>
      <c r="O9" s="677" t="s">
        <v>2831</v>
      </c>
      <c r="P9" s="677" t="s">
        <v>2776</v>
      </c>
      <c r="Q9" s="1049">
        <v>618270</v>
      </c>
      <c r="R9" s="1049">
        <v>587350</v>
      </c>
      <c r="S9" s="1047" t="s">
        <v>2830</v>
      </c>
      <c r="T9" s="677" t="s">
        <v>2829</v>
      </c>
      <c r="U9" s="1050" t="s">
        <v>2828</v>
      </c>
      <c r="V9" s="1051" t="s">
        <v>2827</v>
      </c>
      <c r="W9" s="1051" t="s">
        <v>2828</v>
      </c>
      <c r="X9" s="1051" t="s">
        <v>2827</v>
      </c>
      <c r="Y9" s="1059"/>
      <c r="Z9" s="1060"/>
    </row>
    <row r="10" spans="1:26" s="1040" customFormat="1" ht="90" customHeight="1">
      <c r="A10" s="1046" t="s">
        <v>640</v>
      </c>
      <c r="B10" s="864" t="s">
        <v>2826</v>
      </c>
      <c r="C10" s="677" t="s">
        <v>2825</v>
      </c>
      <c r="D10" s="677" t="s">
        <v>2824</v>
      </c>
      <c r="E10" s="1047" t="s">
        <v>2823</v>
      </c>
      <c r="F10" s="677" t="s">
        <v>2822</v>
      </c>
      <c r="G10" s="677">
        <v>2143</v>
      </c>
      <c r="H10" s="677">
        <v>2015</v>
      </c>
      <c r="I10" s="677" t="s">
        <v>2821</v>
      </c>
      <c r="J10" s="677"/>
      <c r="K10" s="677">
        <v>9</v>
      </c>
      <c r="L10" s="677">
        <v>890</v>
      </c>
      <c r="M10" s="677">
        <v>3500</v>
      </c>
      <c r="N10" s="677">
        <v>14066</v>
      </c>
      <c r="O10" s="677"/>
      <c r="P10" s="677" t="s">
        <v>2776</v>
      </c>
      <c r="Q10" s="1049">
        <v>94050</v>
      </c>
      <c r="R10" s="1049">
        <v>89340</v>
      </c>
      <c r="S10" s="1047" t="s">
        <v>2820</v>
      </c>
      <c r="T10" s="677"/>
      <c r="U10" s="1050" t="s">
        <v>2819</v>
      </c>
      <c r="V10" s="1051" t="s">
        <v>2818</v>
      </c>
      <c r="W10" s="1051" t="s">
        <v>2819</v>
      </c>
      <c r="X10" s="1051" t="s">
        <v>2818</v>
      </c>
      <c r="Y10" s="1059"/>
      <c r="Z10" s="1060"/>
    </row>
    <row r="11" spans="1:26" s="1040" customFormat="1" ht="25.5">
      <c r="A11" s="1046" t="s">
        <v>1003</v>
      </c>
      <c r="B11" s="864" t="s">
        <v>2814</v>
      </c>
      <c r="C11" s="677"/>
      <c r="D11" s="677" t="s">
        <v>2817</v>
      </c>
      <c r="E11" s="1047" t="s">
        <v>2816</v>
      </c>
      <c r="F11" s="677"/>
      <c r="G11" s="677"/>
      <c r="H11" s="677">
        <v>2003</v>
      </c>
      <c r="I11" s="677" t="s">
        <v>2815</v>
      </c>
      <c r="J11" s="677"/>
      <c r="K11" s="677"/>
      <c r="L11" s="677">
        <v>750</v>
      </c>
      <c r="M11" s="677"/>
      <c r="N11" s="677"/>
      <c r="O11" s="677"/>
      <c r="P11" s="677"/>
      <c r="Q11" s="1087"/>
      <c r="R11" s="677"/>
      <c r="S11" s="677"/>
      <c r="T11" s="677"/>
      <c r="U11" s="1050" t="s">
        <v>2586</v>
      </c>
      <c r="V11" s="1051" t="s">
        <v>2585</v>
      </c>
      <c r="W11" s="1047"/>
      <c r="X11" s="1047"/>
      <c r="Y11" s="1059"/>
      <c r="Z11" s="1060"/>
    </row>
    <row r="12" spans="1:26" s="1040" customFormat="1" ht="26.25" thickBot="1">
      <c r="A12" s="1054" t="s">
        <v>1006</v>
      </c>
      <c r="B12" s="1301" t="s">
        <v>2814</v>
      </c>
      <c r="C12" s="944"/>
      <c r="D12" s="944" t="s">
        <v>2813</v>
      </c>
      <c r="E12" s="1056" t="s">
        <v>2812</v>
      </c>
      <c r="F12" s="944"/>
      <c r="G12" s="944"/>
      <c r="H12" s="944">
        <v>2008</v>
      </c>
      <c r="I12" s="944" t="s">
        <v>2811</v>
      </c>
      <c r="J12" s="944"/>
      <c r="K12" s="944"/>
      <c r="L12" s="944">
        <v>1300</v>
      </c>
      <c r="M12" s="944"/>
      <c r="N12" s="944"/>
      <c r="O12" s="944"/>
      <c r="P12" s="944"/>
      <c r="Q12" s="1097"/>
      <c r="R12" s="944"/>
      <c r="S12" s="944"/>
      <c r="T12" s="944"/>
      <c r="U12" s="1061" t="s">
        <v>2586</v>
      </c>
      <c r="V12" s="1062" t="s">
        <v>2585</v>
      </c>
      <c r="W12" s="1056"/>
      <c r="X12" s="1056"/>
      <c r="Y12" s="1063"/>
      <c r="Z12" s="1058"/>
    </row>
    <row r="13" spans="1:26" s="1039" customFormat="1" ht="19.5" customHeight="1" thickBot="1">
      <c r="A13" s="1043" t="s">
        <v>2810</v>
      </c>
      <c r="B13" s="1302"/>
      <c r="C13" s="1302"/>
      <c r="D13" s="1302"/>
      <c r="E13" s="1302"/>
      <c r="F13" s="1303"/>
      <c r="G13" s="1304"/>
      <c r="H13" s="1304"/>
      <c r="I13" s="1304"/>
      <c r="J13" s="1044"/>
      <c r="K13" s="1305"/>
      <c r="L13" s="1304"/>
      <c r="M13" s="1304"/>
      <c r="N13" s="1304"/>
      <c r="O13" s="1304"/>
      <c r="P13" s="1304"/>
      <c r="Q13" s="1306"/>
      <c r="R13" s="1306"/>
      <c r="S13" s="1306"/>
      <c r="T13" s="1306"/>
      <c r="U13" s="1044"/>
      <c r="V13" s="1044"/>
      <c r="W13" s="1044"/>
      <c r="X13" s="1044"/>
      <c r="Y13" s="1044"/>
      <c r="Z13" s="1045"/>
    </row>
    <row r="14" spans="1:26" s="1040" customFormat="1" ht="23.25" customHeight="1">
      <c r="A14" s="1046" t="s">
        <v>635</v>
      </c>
      <c r="B14" s="953" t="s">
        <v>2809</v>
      </c>
      <c r="C14" s="953" t="s">
        <v>2808</v>
      </c>
      <c r="D14" s="953" t="s">
        <v>2807</v>
      </c>
      <c r="E14" s="1051" t="s">
        <v>2806</v>
      </c>
      <c r="F14" s="953" t="s">
        <v>2805</v>
      </c>
      <c r="G14" s="953">
        <v>1995</v>
      </c>
      <c r="H14" s="953">
        <v>2006</v>
      </c>
      <c r="I14" s="953">
        <v>2006</v>
      </c>
      <c r="J14" s="953" t="s">
        <v>2804</v>
      </c>
      <c r="K14" s="953">
        <v>9</v>
      </c>
      <c r="L14" s="953">
        <v>1805</v>
      </c>
      <c r="M14" s="953"/>
      <c r="N14" s="953">
        <v>339472</v>
      </c>
      <c r="O14" s="953" t="s">
        <v>2777</v>
      </c>
      <c r="P14" s="1080" t="s">
        <v>2776</v>
      </c>
      <c r="Q14" s="1082">
        <v>13800</v>
      </c>
      <c r="R14" s="1082">
        <v>12420</v>
      </c>
      <c r="S14" s="1082"/>
      <c r="T14" s="1082"/>
      <c r="U14" s="1050" t="s">
        <v>2803</v>
      </c>
      <c r="V14" s="1051" t="s">
        <v>2802</v>
      </c>
      <c r="W14" s="1051" t="s">
        <v>2803</v>
      </c>
      <c r="X14" s="1051" t="s">
        <v>2802</v>
      </c>
      <c r="Y14" s="1052" t="s">
        <v>2784</v>
      </c>
      <c r="Z14" s="1053"/>
    </row>
    <row r="15" spans="1:26" s="1040" customFormat="1" ht="21" customHeight="1">
      <c r="A15" s="1046" t="s">
        <v>638</v>
      </c>
      <c r="B15" s="677" t="s">
        <v>2801</v>
      </c>
      <c r="C15" s="677" t="s">
        <v>2800</v>
      </c>
      <c r="D15" s="677" t="s">
        <v>2799</v>
      </c>
      <c r="E15" s="1047" t="s">
        <v>2798</v>
      </c>
      <c r="F15" s="677" t="s">
        <v>2797</v>
      </c>
      <c r="G15" s="677">
        <v>1600</v>
      </c>
      <c r="H15" s="677">
        <v>2002</v>
      </c>
      <c r="I15" s="677">
        <v>2002</v>
      </c>
      <c r="J15" s="677" t="s">
        <v>2796</v>
      </c>
      <c r="K15" s="677">
        <v>5</v>
      </c>
      <c r="L15" s="677"/>
      <c r="M15" s="677"/>
      <c r="N15" s="677">
        <v>152327</v>
      </c>
      <c r="O15" s="677"/>
      <c r="P15" s="1048" t="s">
        <v>2776</v>
      </c>
      <c r="Q15" s="1049">
        <v>2430</v>
      </c>
      <c r="R15" s="1049">
        <v>2180</v>
      </c>
      <c r="S15" s="1049"/>
      <c r="T15" s="1049"/>
      <c r="U15" s="1064" t="s">
        <v>2795</v>
      </c>
      <c r="V15" s="1047" t="s">
        <v>2794</v>
      </c>
      <c r="W15" s="1047" t="s">
        <v>2795</v>
      </c>
      <c r="X15" s="1047" t="s">
        <v>2794</v>
      </c>
      <c r="Y15" s="1059" t="s">
        <v>2784</v>
      </c>
      <c r="Z15" s="1060"/>
    </row>
    <row r="16" spans="1:26" s="1040" customFormat="1" ht="195" customHeight="1">
      <c r="A16" s="1046" t="s">
        <v>640</v>
      </c>
      <c r="B16" s="677" t="s">
        <v>2793</v>
      </c>
      <c r="C16" s="677" t="s">
        <v>2792</v>
      </c>
      <c r="D16" s="677" t="s">
        <v>2791</v>
      </c>
      <c r="E16" s="1047" t="s">
        <v>2790</v>
      </c>
      <c r="F16" s="677" t="s">
        <v>2683</v>
      </c>
      <c r="G16" s="677">
        <v>1598</v>
      </c>
      <c r="H16" s="677">
        <v>2016</v>
      </c>
      <c r="I16" s="677" t="s">
        <v>2789</v>
      </c>
      <c r="J16" s="677" t="s">
        <v>2788</v>
      </c>
      <c r="K16" s="677">
        <v>9</v>
      </c>
      <c r="L16" s="677">
        <v>1023</v>
      </c>
      <c r="M16" s="677">
        <v>3020</v>
      </c>
      <c r="N16" s="677">
        <v>77890</v>
      </c>
      <c r="O16" s="677" t="s">
        <v>2777</v>
      </c>
      <c r="P16" s="1048" t="s">
        <v>2680</v>
      </c>
      <c r="Q16" s="1049">
        <v>122175</v>
      </c>
      <c r="R16" s="1049">
        <v>116060</v>
      </c>
      <c r="S16" s="1049" t="s">
        <v>2787</v>
      </c>
      <c r="T16" s="1049" t="s">
        <v>2877</v>
      </c>
      <c r="U16" s="1064" t="s">
        <v>2786</v>
      </c>
      <c r="V16" s="1047" t="s">
        <v>2785</v>
      </c>
      <c r="W16" s="1047" t="s">
        <v>2786</v>
      </c>
      <c r="X16" s="1047" t="s">
        <v>2785</v>
      </c>
      <c r="Y16" s="1059" t="s">
        <v>2784</v>
      </c>
      <c r="Z16" s="1060"/>
    </row>
    <row r="17" spans="1:26" s="1040" customFormat="1" ht="51.75" thickBot="1">
      <c r="A17" s="1054" t="s">
        <v>1003</v>
      </c>
      <c r="B17" s="944" t="s">
        <v>2783</v>
      </c>
      <c r="C17" s="944" t="s">
        <v>2782</v>
      </c>
      <c r="D17" s="944" t="s">
        <v>2781</v>
      </c>
      <c r="E17" s="1056" t="s">
        <v>2780</v>
      </c>
      <c r="F17" s="944" t="s">
        <v>2779</v>
      </c>
      <c r="G17" s="944">
        <v>1968</v>
      </c>
      <c r="H17" s="944">
        <v>2017</v>
      </c>
      <c r="I17" s="944" t="s">
        <v>2778</v>
      </c>
      <c r="J17" s="944" t="s">
        <v>2775</v>
      </c>
      <c r="K17" s="944">
        <v>2</v>
      </c>
      <c r="L17" s="944">
        <v>727</v>
      </c>
      <c r="M17" s="944">
        <v>2141</v>
      </c>
      <c r="N17" s="944">
        <v>18366</v>
      </c>
      <c r="O17" s="944" t="s">
        <v>2777</v>
      </c>
      <c r="P17" s="1307" t="s">
        <v>2776</v>
      </c>
      <c r="Q17" s="1072">
        <v>69065</v>
      </c>
      <c r="R17" s="1072">
        <v>65610</v>
      </c>
      <c r="S17" s="1072"/>
      <c r="T17" s="1311" t="s">
        <v>2679</v>
      </c>
      <c r="U17" s="1055" t="s">
        <v>2775</v>
      </c>
      <c r="V17" s="1056" t="s">
        <v>2774</v>
      </c>
      <c r="W17" s="1056" t="s">
        <v>2775</v>
      </c>
      <c r="X17" s="1056" t="s">
        <v>2774</v>
      </c>
      <c r="Y17" s="1056" t="s">
        <v>299</v>
      </c>
      <c r="Z17" s="1056"/>
    </row>
    <row r="18" spans="1:26" s="1039" customFormat="1" ht="19.5" customHeight="1" thickBot="1">
      <c r="A18" s="1478" t="s">
        <v>2773</v>
      </c>
      <c r="B18" s="1479"/>
      <c r="C18" s="1479"/>
      <c r="D18" s="1479"/>
      <c r="E18" s="1312"/>
      <c r="F18" s="1312"/>
      <c r="G18" s="1312"/>
      <c r="H18" s="1312"/>
      <c r="I18" s="1312"/>
      <c r="J18" s="1312"/>
      <c r="K18" s="1312"/>
      <c r="L18" s="1312"/>
      <c r="M18" s="1312"/>
      <c r="N18" s="1312"/>
      <c r="O18" s="1312"/>
      <c r="P18" s="1312"/>
      <c r="Q18" s="1334"/>
      <c r="R18" s="1312"/>
      <c r="S18" s="1312"/>
      <c r="T18" s="1312"/>
      <c r="U18" s="1312"/>
      <c r="V18" s="1312"/>
      <c r="W18" s="1312"/>
      <c r="X18" s="1312"/>
      <c r="Y18" s="1312"/>
      <c r="Z18" s="1313"/>
    </row>
    <row r="19" spans="1:26" s="1040" customFormat="1" ht="25.5">
      <c r="A19" s="1046" t="s">
        <v>635</v>
      </c>
      <c r="B19" s="1078" t="s">
        <v>2772</v>
      </c>
      <c r="C19" s="953" t="s">
        <v>2771</v>
      </c>
      <c r="D19" s="1077" t="s">
        <v>2770</v>
      </c>
      <c r="E19" s="1078" t="s">
        <v>2769</v>
      </c>
      <c r="F19" s="953" t="s">
        <v>2683</v>
      </c>
      <c r="G19" s="1078" t="s">
        <v>2768</v>
      </c>
      <c r="H19" s="1078">
        <v>1997</v>
      </c>
      <c r="I19" s="1051"/>
      <c r="J19" s="1051"/>
      <c r="K19" s="953">
        <v>9</v>
      </c>
      <c r="L19" s="953">
        <v>1012</v>
      </c>
      <c r="M19" s="953" t="s">
        <v>2767</v>
      </c>
      <c r="N19" s="953">
        <v>306183</v>
      </c>
      <c r="O19" s="953" t="s">
        <v>2766</v>
      </c>
      <c r="P19" s="953" t="s">
        <v>2680</v>
      </c>
      <c r="Q19" s="1082">
        <f>Q19:Q33</f>
        <v>0</v>
      </c>
      <c r="R19" s="1082">
        <v>3610</v>
      </c>
      <c r="S19" s="1082"/>
      <c r="T19" s="1082"/>
      <c r="U19" s="1050" t="s">
        <v>2765</v>
      </c>
      <c r="V19" s="1051" t="s">
        <v>2764</v>
      </c>
      <c r="W19" s="1051" t="s">
        <v>2765</v>
      </c>
      <c r="X19" s="1051" t="s">
        <v>2764</v>
      </c>
      <c r="Y19" s="1052" t="s">
        <v>299</v>
      </c>
      <c r="Z19" s="1053"/>
    </row>
    <row r="20" spans="1:26" s="1040" customFormat="1" ht="153.75" customHeight="1">
      <c r="A20" s="1046" t="s">
        <v>638</v>
      </c>
      <c r="B20" s="1068" t="s">
        <v>2763</v>
      </c>
      <c r="C20" s="677" t="s">
        <v>2762</v>
      </c>
      <c r="D20" s="677" t="s">
        <v>2761</v>
      </c>
      <c r="E20" s="1047" t="s">
        <v>240</v>
      </c>
      <c r="F20" s="677" t="s">
        <v>2760</v>
      </c>
      <c r="G20" s="677" t="s">
        <v>2759</v>
      </c>
      <c r="H20" s="1047">
        <v>2008</v>
      </c>
      <c r="I20" s="677"/>
      <c r="J20" s="677" t="s">
        <v>301</v>
      </c>
      <c r="K20" s="677">
        <v>1</v>
      </c>
      <c r="L20" s="677">
        <v>550</v>
      </c>
      <c r="M20" s="677" t="s">
        <v>2758</v>
      </c>
      <c r="N20" s="677" t="s">
        <v>2757</v>
      </c>
      <c r="O20" s="1069" t="s">
        <v>2748</v>
      </c>
      <c r="P20" s="677" t="s">
        <v>2680</v>
      </c>
      <c r="Q20" s="1049">
        <v>55720</v>
      </c>
      <c r="R20" s="1049">
        <v>52930</v>
      </c>
      <c r="S20" s="1070" t="s">
        <v>2880</v>
      </c>
      <c r="T20" s="1049" t="s">
        <v>2746</v>
      </c>
      <c r="U20" s="1050" t="s">
        <v>2586</v>
      </c>
      <c r="V20" s="1047" t="s">
        <v>2585</v>
      </c>
      <c r="W20" s="1047" t="s">
        <v>2586</v>
      </c>
      <c r="X20" s="1047" t="s">
        <v>2585</v>
      </c>
      <c r="Y20" s="1059"/>
      <c r="Z20" s="1060"/>
    </row>
    <row r="21" spans="1:26" s="1040" customFormat="1" ht="132.75" customHeight="1">
      <c r="A21" s="1046" t="s">
        <v>640</v>
      </c>
      <c r="B21" s="944" t="s">
        <v>2756</v>
      </c>
      <c r="C21" s="944" t="s">
        <v>2755</v>
      </c>
      <c r="D21" s="944" t="s">
        <v>2754</v>
      </c>
      <c r="E21" s="1056" t="s">
        <v>240</v>
      </c>
      <c r="F21" s="944" t="s">
        <v>2753</v>
      </c>
      <c r="G21" s="944" t="s">
        <v>2752</v>
      </c>
      <c r="H21" s="944">
        <v>2011</v>
      </c>
      <c r="I21" s="944"/>
      <c r="J21" s="944"/>
      <c r="K21" s="944"/>
      <c r="L21" s="944" t="s">
        <v>2751</v>
      </c>
      <c r="M21" s="944" t="s">
        <v>2750</v>
      </c>
      <c r="N21" s="944" t="s">
        <v>2749</v>
      </c>
      <c r="O21" s="1071" t="s">
        <v>2748</v>
      </c>
      <c r="P21" s="944" t="s">
        <v>2680</v>
      </c>
      <c r="Q21" s="1072">
        <v>81225</v>
      </c>
      <c r="R21" s="1072">
        <v>77160</v>
      </c>
      <c r="S21" s="1073" t="s">
        <v>2747</v>
      </c>
      <c r="T21" s="1072" t="s">
        <v>2746</v>
      </c>
      <c r="U21" s="1061" t="s">
        <v>2586</v>
      </c>
      <c r="V21" s="1056" t="s">
        <v>2585</v>
      </c>
      <c r="W21" s="1056" t="s">
        <v>2586</v>
      </c>
      <c r="X21" s="1056" t="s">
        <v>2585</v>
      </c>
      <c r="Y21" s="1056"/>
      <c r="Z21" s="1058"/>
    </row>
    <row r="22" spans="1:26" s="1040" customFormat="1" ht="149.25" customHeight="1">
      <c r="A22" s="1046" t="s">
        <v>1003</v>
      </c>
      <c r="B22" s="677" t="s">
        <v>2743</v>
      </c>
      <c r="C22" s="677" t="s">
        <v>2742</v>
      </c>
      <c r="D22" s="677"/>
      <c r="E22" s="1047" t="s">
        <v>2745</v>
      </c>
      <c r="F22" s="677" t="s">
        <v>2744</v>
      </c>
      <c r="G22" s="677"/>
      <c r="H22" s="677">
        <v>2019</v>
      </c>
      <c r="I22" s="677" t="s">
        <v>2740</v>
      </c>
      <c r="J22" s="677"/>
      <c r="K22" s="677"/>
      <c r="L22" s="677" t="s">
        <v>2739</v>
      </c>
      <c r="M22" s="677">
        <v>1800</v>
      </c>
      <c r="N22" s="677"/>
      <c r="O22" s="677"/>
      <c r="P22" s="677" t="s">
        <v>2680</v>
      </c>
      <c r="Q22" s="1049">
        <v>15015</v>
      </c>
      <c r="R22" s="1049">
        <v>14260</v>
      </c>
      <c r="S22" s="1074" t="s">
        <v>2738</v>
      </c>
      <c r="T22" s="1075" t="s">
        <v>2878</v>
      </c>
      <c r="U22" s="1047" t="s">
        <v>2737</v>
      </c>
      <c r="V22" s="1047" t="s">
        <v>2736</v>
      </c>
      <c r="W22" s="1047" t="s">
        <v>2737</v>
      </c>
      <c r="X22" s="1047" t="s">
        <v>2736</v>
      </c>
      <c r="Y22" s="1047"/>
      <c r="Z22" s="1047"/>
    </row>
    <row r="23" spans="1:26" s="1040" customFormat="1" ht="133.5" customHeight="1" thickBot="1">
      <c r="A23" s="1054" t="s">
        <v>1006</v>
      </c>
      <c r="B23" s="944" t="s">
        <v>2743</v>
      </c>
      <c r="C23" s="944" t="s">
        <v>2742</v>
      </c>
      <c r="D23" s="944"/>
      <c r="E23" s="1056" t="s">
        <v>2741</v>
      </c>
      <c r="F23" s="944" t="s">
        <v>2588</v>
      </c>
      <c r="G23" s="944"/>
      <c r="H23" s="944">
        <v>2019</v>
      </c>
      <c r="I23" s="944" t="s">
        <v>2740</v>
      </c>
      <c r="J23" s="944"/>
      <c r="K23" s="944"/>
      <c r="L23" s="944" t="s">
        <v>2739</v>
      </c>
      <c r="M23" s="944">
        <v>1800</v>
      </c>
      <c r="N23" s="944"/>
      <c r="O23" s="944"/>
      <c r="P23" s="944" t="s">
        <v>2680</v>
      </c>
      <c r="Q23" s="1072">
        <v>15015</v>
      </c>
      <c r="R23" s="1072">
        <v>14260</v>
      </c>
      <c r="S23" s="1073" t="s">
        <v>2738</v>
      </c>
      <c r="T23" s="1314" t="s">
        <v>2878</v>
      </c>
      <c r="U23" s="1056" t="s">
        <v>2737</v>
      </c>
      <c r="V23" s="1056" t="s">
        <v>2736</v>
      </c>
      <c r="W23" s="1056" t="s">
        <v>2737</v>
      </c>
      <c r="X23" s="1056" t="s">
        <v>2736</v>
      </c>
      <c r="Y23" s="1056"/>
      <c r="Z23" s="1056"/>
    </row>
    <row r="24" spans="1:26" s="1039" customFormat="1" ht="19.5" customHeight="1" thickBot="1">
      <c r="A24" s="1043" t="s">
        <v>2735</v>
      </c>
      <c r="B24" s="1302"/>
      <c r="C24" s="1302"/>
      <c r="D24" s="1302"/>
      <c r="E24" s="1302"/>
      <c r="F24" s="1303"/>
      <c r="G24" s="1304"/>
      <c r="H24" s="1304"/>
      <c r="I24" s="1304"/>
      <c r="J24" s="1044"/>
      <c r="K24" s="1305"/>
      <c r="L24" s="1304"/>
      <c r="M24" s="1304"/>
      <c r="N24" s="1304"/>
      <c r="O24" s="1304"/>
      <c r="P24" s="1304"/>
      <c r="Q24" s="1306"/>
      <c r="R24" s="1306"/>
      <c r="S24" s="1306"/>
      <c r="T24" s="1306"/>
      <c r="U24" s="1044"/>
      <c r="V24" s="1044"/>
      <c r="W24" s="1044"/>
      <c r="X24" s="1044"/>
      <c r="Y24" s="1044"/>
      <c r="Z24" s="1045"/>
    </row>
    <row r="25" spans="1:26" s="1040" customFormat="1" ht="38.25">
      <c r="A25" s="1076" t="s">
        <v>635</v>
      </c>
      <c r="B25" s="1077" t="s">
        <v>2716</v>
      </c>
      <c r="C25" s="1077" t="s">
        <v>2715</v>
      </c>
      <c r="D25" s="1077" t="s">
        <v>2734</v>
      </c>
      <c r="E25" s="1078" t="s">
        <v>2733</v>
      </c>
      <c r="F25" s="1077" t="s">
        <v>2724</v>
      </c>
      <c r="G25" s="1077">
        <v>2461</v>
      </c>
      <c r="H25" s="1077">
        <v>2003</v>
      </c>
      <c r="I25" s="953"/>
      <c r="J25" s="953" t="s">
        <v>2732</v>
      </c>
      <c r="K25" s="1077" t="s">
        <v>2731</v>
      </c>
      <c r="L25" s="1079">
        <v>970</v>
      </c>
      <c r="M25" s="953"/>
      <c r="N25" s="953">
        <v>210310</v>
      </c>
      <c r="O25" s="953"/>
      <c r="P25" s="1080" t="s">
        <v>2615</v>
      </c>
      <c r="Q25" s="1081">
        <v>11140</v>
      </c>
      <c r="R25" s="1081">
        <v>10580</v>
      </c>
      <c r="S25" s="1082"/>
      <c r="T25" s="1082"/>
      <c r="U25" s="1051" t="s">
        <v>2730</v>
      </c>
      <c r="V25" s="1051" t="s">
        <v>2729</v>
      </c>
      <c r="W25" s="1051" t="s">
        <v>2728</v>
      </c>
      <c r="X25" s="1051" t="s">
        <v>2727</v>
      </c>
      <c r="Y25" s="1052"/>
      <c r="Z25" s="1053"/>
    </row>
    <row r="26" spans="1:26" s="1040" customFormat="1" ht="38.25">
      <c r="A26" s="1076" t="s">
        <v>638</v>
      </c>
      <c r="B26" s="1067" t="s">
        <v>2716</v>
      </c>
      <c r="C26" s="1067" t="s">
        <v>2715</v>
      </c>
      <c r="D26" s="1067" t="s">
        <v>2726</v>
      </c>
      <c r="E26" s="1066" t="s">
        <v>2725</v>
      </c>
      <c r="F26" s="1067" t="s">
        <v>2724</v>
      </c>
      <c r="G26" s="1067">
        <v>1896</v>
      </c>
      <c r="H26" s="1067">
        <v>2005</v>
      </c>
      <c r="I26" s="677"/>
      <c r="J26" s="677" t="s">
        <v>2723</v>
      </c>
      <c r="K26" s="1067" t="s">
        <v>2719</v>
      </c>
      <c r="L26" s="1083">
        <v>750</v>
      </c>
      <c r="M26" s="677"/>
      <c r="N26" s="677">
        <v>183350</v>
      </c>
      <c r="O26" s="953"/>
      <c r="P26" s="1080" t="s">
        <v>2615</v>
      </c>
      <c r="Q26" s="1084">
        <v>13710</v>
      </c>
      <c r="R26" s="1084">
        <v>13020</v>
      </c>
      <c r="S26" s="1049"/>
      <c r="T26" s="1049"/>
      <c r="U26" s="1047" t="s">
        <v>2718</v>
      </c>
      <c r="V26" s="1047" t="s">
        <v>2717</v>
      </c>
      <c r="W26" s="1047" t="s">
        <v>2718</v>
      </c>
      <c r="X26" s="1047" t="s">
        <v>2717</v>
      </c>
      <c r="Y26" s="1059"/>
      <c r="Z26" s="1060"/>
    </row>
    <row r="27" spans="1:26" s="1040" customFormat="1" ht="38.25">
      <c r="A27" s="1076" t="s">
        <v>640</v>
      </c>
      <c r="B27" s="1067" t="s">
        <v>2716</v>
      </c>
      <c r="C27" s="1067" t="s">
        <v>2715</v>
      </c>
      <c r="D27" s="1067" t="s">
        <v>2722</v>
      </c>
      <c r="E27" s="1066" t="s">
        <v>2721</v>
      </c>
      <c r="F27" s="1067" t="s">
        <v>2712</v>
      </c>
      <c r="G27" s="1067">
        <v>1896</v>
      </c>
      <c r="H27" s="1067">
        <v>2005</v>
      </c>
      <c r="I27" s="677"/>
      <c r="J27" s="677" t="s">
        <v>2720</v>
      </c>
      <c r="K27" s="1067" t="s">
        <v>2719</v>
      </c>
      <c r="L27" s="1083">
        <v>750</v>
      </c>
      <c r="M27" s="1085"/>
      <c r="N27" s="677">
        <v>151250</v>
      </c>
      <c r="O27" s="953"/>
      <c r="P27" s="1080" t="s">
        <v>2615</v>
      </c>
      <c r="Q27" s="1084">
        <v>12000</v>
      </c>
      <c r="R27" s="1084">
        <v>11400</v>
      </c>
      <c r="S27" s="1049"/>
      <c r="T27" s="1049"/>
      <c r="U27" s="1047" t="s">
        <v>2718</v>
      </c>
      <c r="V27" s="1047" t="s">
        <v>2717</v>
      </c>
      <c r="W27" s="1047" t="s">
        <v>2718</v>
      </c>
      <c r="X27" s="1047" t="s">
        <v>2717</v>
      </c>
      <c r="Y27" s="1059"/>
      <c r="Z27" s="1060"/>
    </row>
    <row r="28" spans="1:26" s="1040" customFormat="1" ht="38.25">
      <c r="A28" s="1076" t="s">
        <v>1003</v>
      </c>
      <c r="B28" s="1067" t="s">
        <v>2716</v>
      </c>
      <c r="C28" s="1067" t="s">
        <v>2715</v>
      </c>
      <c r="D28" s="1067" t="s">
        <v>2714</v>
      </c>
      <c r="E28" s="1066" t="s">
        <v>2713</v>
      </c>
      <c r="F28" s="1067" t="s">
        <v>2712</v>
      </c>
      <c r="G28" s="1067">
        <v>1896</v>
      </c>
      <c r="H28" s="1067">
        <v>2005</v>
      </c>
      <c r="I28" s="677"/>
      <c r="J28" s="677" t="s">
        <v>2711</v>
      </c>
      <c r="K28" s="1067" t="s">
        <v>2710</v>
      </c>
      <c r="L28" s="1083">
        <v>985</v>
      </c>
      <c r="M28" s="1086"/>
      <c r="N28" s="677">
        <v>174760</v>
      </c>
      <c r="O28" s="953"/>
      <c r="P28" s="1080" t="s">
        <v>2615</v>
      </c>
      <c r="Q28" s="1084">
        <v>13890</v>
      </c>
      <c r="R28" s="1084">
        <v>13195</v>
      </c>
      <c r="S28" s="1049" t="s">
        <v>2235</v>
      </c>
      <c r="T28" s="1049"/>
      <c r="U28" s="1047" t="s">
        <v>2709</v>
      </c>
      <c r="V28" s="1047" t="s">
        <v>2708</v>
      </c>
      <c r="W28" s="1047" t="s">
        <v>2709</v>
      </c>
      <c r="X28" s="1047" t="s">
        <v>2708</v>
      </c>
      <c r="Y28" s="1059"/>
      <c r="Z28" s="1060"/>
    </row>
    <row r="29" spans="1:26" s="1040" customFormat="1" ht="25.5">
      <c r="A29" s="1076" t="s">
        <v>1006</v>
      </c>
      <c r="B29" s="1067" t="s">
        <v>2704</v>
      </c>
      <c r="C29" s="1067" t="s">
        <v>2699</v>
      </c>
      <c r="D29" s="1067" t="s">
        <v>2707</v>
      </c>
      <c r="E29" s="1066" t="s">
        <v>2697</v>
      </c>
      <c r="F29" s="1067" t="s">
        <v>2696</v>
      </c>
      <c r="G29" s="1067"/>
      <c r="H29" s="1067">
        <v>2006</v>
      </c>
      <c r="I29" s="677"/>
      <c r="J29" s="677"/>
      <c r="K29" s="1067"/>
      <c r="L29" s="1083"/>
      <c r="M29" s="677"/>
      <c r="N29" s="677"/>
      <c r="O29" s="677"/>
      <c r="P29" s="1087"/>
      <c r="Q29" s="1084"/>
      <c r="R29" s="1084"/>
      <c r="S29" s="1049"/>
      <c r="T29" s="1049"/>
      <c r="U29" s="1047" t="s">
        <v>2706</v>
      </c>
      <c r="V29" s="1047" t="s">
        <v>2705</v>
      </c>
      <c r="W29" s="1047"/>
      <c r="X29" s="1047"/>
      <c r="Y29" s="1059"/>
      <c r="Z29" s="1060"/>
    </row>
    <row r="30" spans="1:26" s="1040" customFormat="1" ht="25.5">
      <c r="A30" s="1076" t="s">
        <v>1009</v>
      </c>
      <c r="B30" s="1067" t="s">
        <v>2704</v>
      </c>
      <c r="C30" s="1067" t="s">
        <v>2699</v>
      </c>
      <c r="D30" s="1067" t="s">
        <v>2703</v>
      </c>
      <c r="E30" s="1066" t="s">
        <v>2697</v>
      </c>
      <c r="F30" s="1067" t="s">
        <v>2696</v>
      </c>
      <c r="G30" s="1067"/>
      <c r="H30" s="1067">
        <v>2007</v>
      </c>
      <c r="I30" s="677"/>
      <c r="J30" s="677"/>
      <c r="K30" s="1067"/>
      <c r="L30" s="1083"/>
      <c r="M30" s="677"/>
      <c r="N30" s="677"/>
      <c r="O30" s="677"/>
      <c r="P30" s="1087"/>
      <c r="Q30" s="1084"/>
      <c r="R30" s="1084"/>
      <c r="S30" s="1049"/>
      <c r="T30" s="1049"/>
      <c r="U30" s="1047" t="s">
        <v>2702</v>
      </c>
      <c r="V30" s="1047" t="s">
        <v>2701</v>
      </c>
      <c r="W30" s="1047"/>
      <c r="X30" s="1047"/>
      <c r="Y30" s="1059"/>
      <c r="Z30" s="1060"/>
    </row>
    <row r="31" spans="1:26" s="1040" customFormat="1" ht="25.5">
      <c r="A31" s="1076" t="s">
        <v>1012</v>
      </c>
      <c r="B31" s="1067" t="s">
        <v>2700</v>
      </c>
      <c r="C31" s="1067" t="s">
        <v>2699</v>
      </c>
      <c r="D31" s="1067" t="s">
        <v>2698</v>
      </c>
      <c r="E31" s="1066" t="s">
        <v>2697</v>
      </c>
      <c r="F31" s="1067" t="s">
        <v>2696</v>
      </c>
      <c r="G31" s="1067"/>
      <c r="H31" s="1067">
        <v>2004</v>
      </c>
      <c r="I31" s="677"/>
      <c r="J31" s="677"/>
      <c r="K31" s="1067"/>
      <c r="L31" s="1083"/>
      <c r="M31" s="677"/>
      <c r="N31" s="677"/>
      <c r="O31" s="677"/>
      <c r="P31" s="1087"/>
      <c r="Q31" s="1084"/>
      <c r="R31" s="1084"/>
      <c r="S31" s="1049"/>
      <c r="T31" s="1049"/>
      <c r="U31" s="1047" t="s">
        <v>2586</v>
      </c>
      <c r="V31" s="1047" t="s">
        <v>2585</v>
      </c>
      <c r="W31" s="1047"/>
      <c r="X31" s="1047"/>
      <c r="Y31" s="1059"/>
      <c r="Z31" s="1060"/>
    </row>
    <row r="32" spans="1:26" s="1040" customFormat="1" ht="38.25">
      <c r="A32" s="1076" t="s">
        <v>1511</v>
      </c>
      <c r="B32" s="1067" t="s">
        <v>2621</v>
      </c>
      <c r="C32" s="1067" t="s">
        <v>2695</v>
      </c>
      <c r="D32" s="1067" t="s">
        <v>2694</v>
      </c>
      <c r="E32" s="1066" t="s">
        <v>2693</v>
      </c>
      <c r="F32" s="1067" t="s">
        <v>2692</v>
      </c>
      <c r="G32" s="1067">
        <v>1598</v>
      </c>
      <c r="H32" s="1067">
        <v>2013</v>
      </c>
      <c r="I32" s="677"/>
      <c r="J32" s="677" t="s">
        <v>2691</v>
      </c>
      <c r="K32" s="1067" t="s">
        <v>2690</v>
      </c>
      <c r="L32" s="1083">
        <v>943</v>
      </c>
      <c r="M32" s="677"/>
      <c r="N32" s="677">
        <v>119400</v>
      </c>
      <c r="O32" s="677" t="s">
        <v>2681</v>
      </c>
      <c r="P32" s="1080" t="s">
        <v>2615</v>
      </c>
      <c r="Q32" s="1084">
        <v>29150</v>
      </c>
      <c r="R32" s="1084">
        <v>27690</v>
      </c>
      <c r="S32" s="1049"/>
      <c r="T32" s="1049"/>
      <c r="U32" s="1047" t="s">
        <v>2689</v>
      </c>
      <c r="V32" s="1047" t="s">
        <v>2688</v>
      </c>
      <c r="W32" s="1047" t="s">
        <v>2689</v>
      </c>
      <c r="X32" s="1047" t="s">
        <v>2688</v>
      </c>
      <c r="Y32" s="1059" t="s">
        <v>299</v>
      </c>
      <c r="Z32" s="1060"/>
    </row>
    <row r="33" spans="1:26" s="1040" customFormat="1" ht="51">
      <c r="A33" s="1076" t="s">
        <v>1514</v>
      </c>
      <c r="B33" s="1067" t="s">
        <v>2687</v>
      </c>
      <c r="C33" s="1067" t="s">
        <v>2686</v>
      </c>
      <c r="D33" s="1067" t="s">
        <v>2685</v>
      </c>
      <c r="E33" s="1066" t="s">
        <v>2684</v>
      </c>
      <c r="F33" s="1067" t="s">
        <v>2683</v>
      </c>
      <c r="G33" s="1067">
        <v>1395</v>
      </c>
      <c r="H33" s="1067">
        <v>2016</v>
      </c>
      <c r="I33" s="677"/>
      <c r="J33" s="677" t="s">
        <v>2682</v>
      </c>
      <c r="K33" s="1067">
        <v>5</v>
      </c>
      <c r="L33" s="1083"/>
      <c r="M33" s="677"/>
      <c r="N33" s="677">
        <v>51420</v>
      </c>
      <c r="O33" s="677" t="s">
        <v>2681</v>
      </c>
      <c r="P33" s="1080" t="s">
        <v>2680</v>
      </c>
      <c r="Q33" s="1084">
        <v>55980</v>
      </c>
      <c r="R33" s="1084">
        <v>53180</v>
      </c>
      <c r="S33" s="1049"/>
      <c r="T33" s="1065" t="s">
        <v>2679</v>
      </c>
      <c r="U33" s="1047" t="s">
        <v>2678</v>
      </c>
      <c r="V33" s="1047" t="s">
        <v>2677</v>
      </c>
      <c r="W33" s="1047" t="s">
        <v>2678</v>
      </c>
      <c r="X33" s="1047" t="s">
        <v>2677</v>
      </c>
      <c r="Y33" s="1059" t="s">
        <v>299</v>
      </c>
      <c r="Z33" s="1060"/>
    </row>
    <row r="34" spans="1:26" s="1040" customFormat="1" ht="25.5">
      <c r="A34" s="1076" t="s">
        <v>1517</v>
      </c>
      <c r="B34" s="1067" t="s">
        <v>2676</v>
      </c>
      <c r="C34" s="1067" t="s">
        <v>2675</v>
      </c>
      <c r="D34" s="1067" t="s">
        <v>2674</v>
      </c>
      <c r="E34" s="1066" t="s">
        <v>2673</v>
      </c>
      <c r="F34" s="1067" t="s">
        <v>2672</v>
      </c>
      <c r="G34" s="1067">
        <v>1600</v>
      </c>
      <c r="H34" s="1067">
        <v>1995</v>
      </c>
      <c r="I34" s="677"/>
      <c r="J34" s="677" t="s">
        <v>2671</v>
      </c>
      <c r="K34" s="1067" t="s">
        <v>2670</v>
      </c>
      <c r="L34" s="1083">
        <v>875</v>
      </c>
      <c r="M34" s="677"/>
      <c r="N34" s="677"/>
      <c r="O34" s="677"/>
      <c r="P34" s="1087"/>
      <c r="Q34" s="1084"/>
      <c r="R34" s="1084"/>
      <c r="S34" s="1049"/>
      <c r="T34" s="1049"/>
      <c r="U34" s="1047" t="s">
        <v>2586</v>
      </c>
      <c r="V34" s="1047" t="s">
        <v>2585</v>
      </c>
      <c r="W34" s="1047"/>
      <c r="X34" s="1047"/>
      <c r="Y34" s="1059" t="s">
        <v>299</v>
      </c>
      <c r="Z34" s="1060"/>
    </row>
    <row r="35" spans="1:26" s="1040" customFormat="1" ht="63.75">
      <c r="A35" s="1076" t="s">
        <v>1520</v>
      </c>
      <c r="B35" s="1067" t="s">
        <v>2669</v>
      </c>
      <c r="C35" s="1067" t="s">
        <v>2668</v>
      </c>
      <c r="D35" s="1067" t="s">
        <v>2667</v>
      </c>
      <c r="E35" s="1066" t="s">
        <v>2666</v>
      </c>
      <c r="F35" s="1067" t="s">
        <v>2665</v>
      </c>
      <c r="G35" s="1067"/>
      <c r="H35" s="1067">
        <v>2017</v>
      </c>
      <c r="I35" s="677" t="s">
        <v>2664</v>
      </c>
      <c r="J35" s="677" t="s">
        <v>2557</v>
      </c>
      <c r="K35" s="1067"/>
      <c r="L35" s="1083">
        <v>4900</v>
      </c>
      <c r="M35" s="677">
        <v>6350</v>
      </c>
      <c r="N35" s="677"/>
      <c r="O35" s="677"/>
      <c r="P35" s="1087"/>
      <c r="Q35" s="1084"/>
      <c r="R35" s="1084"/>
      <c r="S35" s="1049"/>
      <c r="T35" s="1049"/>
      <c r="U35" s="1047" t="s">
        <v>2557</v>
      </c>
      <c r="V35" s="1047" t="s">
        <v>2663</v>
      </c>
      <c r="W35" s="1047"/>
      <c r="X35" s="1047"/>
      <c r="Y35" s="1059"/>
      <c r="Z35" s="1060"/>
    </row>
    <row r="36" spans="1:26" s="1040" customFormat="1" ht="25.5">
      <c r="A36" s="1076" t="s">
        <v>1523</v>
      </c>
      <c r="B36" s="1067" t="s">
        <v>2632</v>
      </c>
      <c r="C36" s="1067" t="s">
        <v>2662</v>
      </c>
      <c r="D36" s="1067"/>
      <c r="E36" s="1066" t="s">
        <v>2661</v>
      </c>
      <c r="F36" s="1067" t="s">
        <v>2629</v>
      </c>
      <c r="G36" s="1067">
        <v>3860</v>
      </c>
      <c r="H36" s="1067">
        <v>1994</v>
      </c>
      <c r="I36" s="677"/>
      <c r="J36" s="677" t="s">
        <v>2587</v>
      </c>
      <c r="K36" s="1067">
        <v>1</v>
      </c>
      <c r="L36" s="1083"/>
      <c r="M36" s="677"/>
      <c r="N36" s="677"/>
      <c r="O36" s="677"/>
      <c r="P36" s="1087"/>
      <c r="Q36" s="1084"/>
      <c r="R36" s="1084"/>
      <c r="S36" s="1049"/>
      <c r="T36" s="1049"/>
      <c r="U36" s="1047" t="s">
        <v>2586</v>
      </c>
      <c r="V36" s="1047" t="s">
        <v>2585</v>
      </c>
      <c r="W36" s="1047"/>
      <c r="X36" s="1047"/>
      <c r="Y36" s="1059"/>
      <c r="Z36" s="1060"/>
    </row>
    <row r="37" spans="1:26" ht="38.25">
      <c r="A37" s="1076" t="s">
        <v>1843</v>
      </c>
      <c r="B37" s="1067" t="s">
        <v>2660</v>
      </c>
      <c r="C37" s="1088" t="s">
        <v>2659</v>
      </c>
      <c r="D37" s="1067" t="s">
        <v>2658</v>
      </c>
      <c r="E37" s="1066" t="s">
        <v>2657</v>
      </c>
      <c r="F37" s="1067" t="s">
        <v>2647</v>
      </c>
      <c r="G37" s="1067">
        <v>6842</v>
      </c>
      <c r="H37" s="1067">
        <v>2000</v>
      </c>
      <c r="I37" s="677"/>
      <c r="J37" s="677" t="s">
        <v>2656</v>
      </c>
      <c r="K37" s="1067" t="s">
        <v>2655</v>
      </c>
      <c r="L37" s="1089">
        <v>12000</v>
      </c>
      <c r="M37" s="118"/>
      <c r="N37" s="677">
        <v>54640</v>
      </c>
      <c r="O37" s="953" t="s">
        <v>2654</v>
      </c>
      <c r="P37" s="1090" t="s">
        <v>2567</v>
      </c>
      <c r="Q37" s="1084">
        <v>25720</v>
      </c>
      <c r="R37" s="1084">
        <v>24430</v>
      </c>
      <c r="S37" s="1049"/>
      <c r="T37" s="1049"/>
      <c r="U37" s="1047" t="s">
        <v>2653</v>
      </c>
      <c r="V37" s="1047" t="s">
        <v>2652</v>
      </c>
      <c r="W37" s="1047" t="s">
        <v>2653</v>
      </c>
      <c r="X37" s="1047" t="s">
        <v>2652</v>
      </c>
      <c r="Y37" s="1091"/>
      <c r="Z37" s="1092"/>
    </row>
    <row r="38" spans="1:26" s="1040" customFormat="1" ht="38.25">
      <c r="A38" s="1076" t="s">
        <v>1844</v>
      </c>
      <c r="B38" s="1067" t="s">
        <v>2651</v>
      </c>
      <c r="C38" s="1067" t="s">
        <v>2650</v>
      </c>
      <c r="D38" s="1067" t="s">
        <v>2649</v>
      </c>
      <c r="E38" s="1066" t="s">
        <v>2648</v>
      </c>
      <c r="F38" s="1067" t="s">
        <v>2647</v>
      </c>
      <c r="G38" s="1067">
        <v>6174</v>
      </c>
      <c r="H38" s="1067">
        <v>2006</v>
      </c>
      <c r="I38" s="677"/>
      <c r="J38" s="677" t="s">
        <v>2646</v>
      </c>
      <c r="K38" s="1067" t="s">
        <v>2645</v>
      </c>
      <c r="L38" s="1083">
        <v>9850</v>
      </c>
      <c r="M38" s="677"/>
      <c r="N38" s="677">
        <v>276590</v>
      </c>
      <c r="O38" s="953"/>
      <c r="P38" s="1080" t="s">
        <v>2615</v>
      </c>
      <c r="Q38" s="1084">
        <v>55720</v>
      </c>
      <c r="R38" s="1084">
        <v>52930</v>
      </c>
      <c r="S38" s="1049"/>
      <c r="T38" s="1049"/>
      <c r="U38" s="1047" t="s">
        <v>2644</v>
      </c>
      <c r="V38" s="1047" t="s">
        <v>2643</v>
      </c>
      <c r="W38" s="1047" t="s">
        <v>2644</v>
      </c>
      <c r="X38" s="1047" t="s">
        <v>2643</v>
      </c>
      <c r="Y38" s="1059"/>
      <c r="Z38" s="1060"/>
    </row>
    <row r="39" spans="1:26" s="1040" customFormat="1" ht="38.25">
      <c r="A39" s="1076" t="s">
        <v>2642</v>
      </c>
      <c r="B39" s="1067" t="s">
        <v>2641</v>
      </c>
      <c r="C39" s="1067" t="s">
        <v>2640</v>
      </c>
      <c r="D39" s="1067" t="s">
        <v>2639</v>
      </c>
      <c r="E39" s="1066" t="s">
        <v>2638</v>
      </c>
      <c r="F39" s="1067" t="s">
        <v>2625</v>
      </c>
      <c r="G39" s="1067">
        <v>12902</v>
      </c>
      <c r="H39" s="1067">
        <v>2007</v>
      </c>
      <c r="I39" s="677"/>
      <c r="J39" s="677" t="s">
        <v>2637</v>
      </c>
      <c r="K39" s="1067" t="s">
        <v>2636</v>
      </c>
      <c r="L39" s="1083">
        <v>14775</v>
      </c>
      <c r="M39" s="677"/>
      <c r="N39" s="677">
        <v>91630</v>
      </c>
      <c r="O39" s="953"/>
      <c r="P39" s="1080" t="s">
        <v>2615</v>
      </c>
      <c r="Q39" s="1084">
        <v>64290</v>
      </c>
      <c r="R39" s="1084">
        <v>61070</v>
      </c>
      <c r="S39" s="1049"/>
      <c r="T39" s="1049"/>
      <c r="U39" s="1047" t="s">
        <v>2635</v>
      </c>
      <c r="V39" s="1047" t="s">
        <v>2634</v>
      </c>
      <c r="W39" s="1047" t="s">
        <v>2635</v>
      </c>
      <c r="X39" s="1047" t="s">
        <v>2634</v>
      </c>
      <c r="Y39" s="1059"/>
      <c r="Z39" s="1060"/>
    </row>
    <row r="40" spans="1:26" s="1040" customFormat="1" ht="25.5">
      <c r="A40" s="1076" t="s">
        <v>2633</v>
      </c>
      <c r="B40" s="1093" t="s">
        <v>2632</v>
      </c>
      <c r="C40" s="1094" t="s">
        <v>2631</v>
      </c>
      <c r="D40" s="1094"/>
      <c r="E40" s="1095" t="s">
        <v>2630</v>
      </c>
      <c r="F40" s="1093" t="s">
        <v>2629</v>
      </c>
      <c r="G40" s="1093">
        <v>2502</v>
      </c>
      <c r="H40" s="1093">
        <v>1991</v>
      </c>
      <c r="I40" s="677"/>
      <c r="J40" s="677" t="s">
        <v>2593</v>
      </c>
      <c r="K40" s="677">
        <v>1</v>
      </c>
      <c r="L40" s="1083"/>
      <c r="M40" s="677"/>
      <c r="N40" s="677"/>
      <c r="O40" s="677"/>
      <c r="P40" s="1087"/>
      <c r="Q40" s="1084"/>
      <c r="R40" s="1084"/>
      <c r="S40" s="1049"/>
      <c r="T40" s="1049"/>
      <c r="U40" s="1047" t="s">
        <v>2586</v>
      </c>
      <c r="V40" s="1047" t="s">
        <v>2585</v>
      </c>
      <c r="W40" s="1047"/>
      <c r="X40" s="1047"/>
      <c r="Y40" s="1059"/>
      <c r="Z40" s="1060"/>
    </row>
    <row r="41" spans="1:26" s="1040" customFormat="1" ht="38.25">
      <c r="A41" s="1076" t="s">
        <v>2628</v>
      </c>
      <c r="B41" s="1093" t="s">
        <v>2627</v>
      </c>
      <c r="C41" s="1094" t="s">
        <v>2617</v>
      </c>
      <c r="D41" s="1093">
        <v>77175</v>
      </c>
      <c r="E41" s="1095" t="s">
        <v>2626</v>
      </c>
      <c r="F41" s="677" t="s">
        <v>2625</v>
      </c>
      <c r="G41" s="1093">
        <v>6842</v>
      </c>
      <c r="H41" s="1093">
        <v>1991</v>
      </c>
      <c r="I41" s="677"/>
      <c r="J41" s="677" t="s">
        <v>2624</v>
      </c>
      <c r="K41" s="677" t="s">
        <v>2623</v>
      </c>
      <c r="L41" s="1083">
        <v>5500</v>
      </c>
      <c r="M41" s="677"/>
      <c r="N41" s="677"/>
      <c r="O41" s="677"/>
      <c r="P41" s="1087"/>
      <c r="Q41" s="1084"/>
      <c r="R41" s="1084"/>
      <c r="S41" s="1049"/>
      <c r="T41" s="1049"/>
      <c r="U41" s="1047" t="s">
        <v>2586</v>
      </c>
      <c r="V41" s="1047" t="s">
        <v>2585</v>
      </c>
      <c r="W41" s="1047"/>
      <c r="X41" s="1047"/>
      <c r="Y41" s="1059"/>
      <c r="Z41" s="1060"/>
    </row>
    <row r="42" spans="1:26" s="1040" customFormat="1" ht="38.25">
      <c r="A42" s="1076" t="s">
        <v>2622</v>
      </c>
      <c r="B42" s="1093" t="s">
        <v>2621</v>
      </c>
      <c r="C42" s="1094" t="s">
        <v>2620</v>
      </c>
      <c r="D42" s="677" t="s">
        <v>2619</v>
      </c>
      <c r="E42" s="1095" t="s">
        <v>2618</v>
      </c>
      <c r="F42" s="1093" t="s">
        <v>2617</v>
      </c>
      <c r="G42" s="1093">
        <v>1242</v>
      </c>
      <c r="H42" s="1093">
        <v>2005</v>
      </c>
      <c r="I42" s="677"/>
      <c r="J42" s="677" t="s">
        <v>2569</v>
      </c>
      <c r="K42" s="677" t="s">
        <v>2616</v>
      </c>
      <c r="L42" s="1083">
        <v>505</v>
      </c>
      <c r="M42" s="677"/>
      <c r="N42" s="866">
        <v>129580</v>
      </c>
      <c r="O42" s="953"/>
      <c r="P42" s="1080" t="s">
        <v>2615</v>
      </c>
      <c r="Q42" s="1084">
        <v>3240</v>
      </c>
      <c r="R42" s="1084">
        <v>3070</v>
      </c>
      <c r="S42" s="1049"/>
      <c r="T42" s="1049"/>
      <c r="U42" s="1047" t="s">
        <v>2614</v>
      </c>
      <c r="V42" s="1047" t="s">
        <v>2613</v>
      </c>
      <c r="W42" s="1047" t="s">
        <v>2614</v>
      </c>
      <c r="X42" s="1047" t="s">
        <v>2613</v>
      </c>
      <c r="Y42" s="1059" t="s">
        <v>299</v>
      </c>
      <c r="Z42" s="1060"/>
    </row>
    <row r="43" spans="1:26" s="1040" customFormat="1" ht="25.5">
      <c r="A43" s="1076" t="s">
        <v>2612</v>
      </c>
      <c r="B43" s="677" t="s">
        <v>2611</v>
      </c>
      <c r="C43" s="677" t="s">
        <v>2610</v>
      </c>
      <c r="D43" s="677" t="s">
        <v>2609</v>
      </c>
      <c r="E43" s="1047" t="s">
        <v>2608</v>
      </c>
      <c r="F43" s="677" t="s">
        <v>2588</v>
      </c>
      <c r="G43" s="677"/>
      <c r="H43" s="677">
        <v>2004</v>
      </c>
      <c r="I43" s="677"/>
      <c r="J43" s="677"/>
      <c r="K43" s="677"/>
      <c r="L43" s="1083"/>
      <c r="M43" s="677"/>
      <c r="N43" s="677"/>
      <c r="O43" s="677"/>
      <c r="P43" s="1087"/>
      <c r="Q43" s="1084"/>
      <c r="R43" s="1084"/>
      <c r="S43" s="1049"/>
      <c r="T43" s="1049"/>
      <c r="U43" s="1047" t="s">
        <v>2607</v>
      </c>
      <c r="V43" s="1047" t="s">
        <v>2606</v>
      </c>
      <c r="W43" s="1047"/>
      <c r="X43" s="1047"/>
      <c r="Y43" s="1059"/>
      <c r="Z43" s="1060"/>
    </row>
    <row r="44" spans="1:26" s="1040" customFormat="1" ht="25.5">
      <c r="A44" s="1076" t="s">
        <v>2605</v>
      </c>
      <c r="B44" s="677" t="s">
        <v>2601</v>
      </c>
      <c r="C44" s="677" t="s">
        <v>2600</v>
      </c>
      <c r="D44" s="677" t="s">
        <v>2604</v>
      </c>
      <c r="E44" s="1047" t="s">
        <v>2603</v>
      </c>
      <c r="F44" s="677" t="s">
        <v>2588</v>
      </c>
      <c r="G44" s="677"/>
      <c r="H44" s="677"/>
      <c r="I44" s="677"/>
      <c r="J44" s="677"/>
      <c r="K44" s="677">
        <v>500</v>
      </c>
      <c r="L44" s="1083">
        <v>500</v>
      </c>
      <c r="M44" s="677"/>
      <c r="N44" s="677"/>
      <c r="O44" s="677"/>
      <c r="P44" s="1087"/>
      <c r="Q44" s="1084"/>
      <c r="R44" s="1084"/>
      <c r="S44" s="1049"/>
      <c r="T44" s="1049"/>
      <c r="U44" s="1047" t="s">
        <v>2586</v>
      </c>
      <c r="V44" s="1047" t="s">
        <v>2585</v>
      </c>
      <c r="W44" s="1047"/>
      <c r="X44" s="1047"/>
      <c r="Y44" s="1059"/>
      <c r="Z44" s="1060"/>
    </row>
    <row r="45" spans="1:26" s="1040" customFormat="1" ht="23.25" customHeight="1">
      <c r="A45" s="1076" t="s">
        <v>2602</v>
      </c>
      <c r="B45" s="677" t="s">
        <v>2601</v>
      </c>
      <c r="C45" s="677" t="s">
        <v>2600</v>
      </c>
      <c r="D45" s="677" t="s">
        <v>2599</v>
      </c>
      <c r="E45" s="1047" t="s">
        <v>2598</v>
      </c>
      <c r="F45" s="677" t="s">
        <v>2597</v>
      </c>
      <c r="G45" s="677"/>
      <c r="H45" s="677"/>
      <c r="I45" s="677"/>
      <c r="J45" s="677"/>
      <c r="K45" s="677">
        <v>500</v>
      </c>
      <c r="L45" s="1083">
        <v>500</v>
      </c>
      <c r="M45" s="677"/>
      <c r="N45" s="677"/>
      <c r="O45" s="677"/>
      <c r="P45" s="1087"/>
      <c r="Q45" s="1084"/>
      <c r="R45" s="1084"/>
      <c r="S45" s="1049"/>
      <c r="T45" s="1049"/>
      <c r="U45" s="1047" t="s">
        <v>2586</v>
      </c>
      <c r="V45" s="1047" t="s">
        <v>2585</v>
      </c>
      <c r="W45" s="1047"/>
      <c r="X45" s="1047"/>
      <c r="Y45" s="1059"/>
      <c r="Z45" s="1060"/>
    </row>
    <row r="46" spans="1:26" s="1040" customFormat="1" ht="25.5">
      <c r="A46" s="1076" t="s">
        <v>2596</v>
      </c>
      <c r="B46" s="677" t="s">
        <v>2595</v>
      </c>
      <c r="C46" s="677"/>
      <c r="D46" s="677">
        <v>43907</v>
      </c>
      <c r="E46" s="1047" t="s">
        <v>2594</v>
      </c>
      <c r="F46" s="677" t="s">
        <v>2588</v>
      </c>
      <c r="G46" s="677"/>
      <c r="H46" s="677"/>
      <c r="I46" s="677"/>
      <c r="J46" s="677" t="s">
        <v>2593</v>
      </c>
      <c r="K46" s="677"/>
      <c r="L46" s="1083"/>
      <c r="M46" s="677"/>
      <c r="N46" s="677"/>
      <c r="O46" s="677"/>
      <c r="P46" s="1087"/>
      <c r="Q46" s="1084"/>
      <c r="R46" s="1084"/>
      <c r="S46" s="1049"/>
      <c r="T46" s="1049"/>
      <c r="U46" s="1047" t="s">
        <v>2586</v>
      </c>
      <c r="V46" s="1047" t="s">
        <v>2585</v>
      </c>
      <c r="W46" s="1047"/>
      <c r="X46" s="1047"/>
      <c r="Y46" s="1059"/>
      <c r="Z46" s="1060"/>
    </row>
    <row r="47" spans="1:26" s="1040" customFormat="1" ht="25.5">
      <c r="A47" s="1076" t="s">
        <v>2592</v>
      </c>
      <c r="B47" s="677" t="s">
        <v>2591</v>
      </c>
      <c r="C47" s="677" t="s">
        <v>2590</v>
      </c>
      <c r="D47" s="677">
        <v>2646</v>
      </c>
      <c r="E47" s="1047" t="s">
        <v>2589</v>
      </c>
      <c r="F47" s="677" t="s">
        <v>2588</v>
      </c>
      <c r="G47" s="677"/>
      <c r="H47" s="677"/>
      <c r="I47" s="677"/>
      <c r="J47" s="677" t="s">
        <v>2587</v>
      </c>
      <c r="K47" s="677">
        <v>3500</v>
      </c>
      <c r="L47" s="1083">
        <v>3500</v>
      </c>
      <c r="M47" s="677"/>
      <c r="N47" s="677"/>
      <c r="O47" s="677"/>
      <c r="P47" s="1087"/>
      <c r="Q47" s="1084"/>
      <c r="R47" s="1084"/>
      <c r="S47" s="1049"/>
      <c r="T47" s="1049"/>
      <c r="U47" s="1047" t="s">
        <v>2586</v>
      </c>
      <c r="V47" s="1047" t="s">
        <v>2585</v>
      </c>
      <c r="W47" s="1047"/>
      <c r="X47" s="1047"/>
      <c r="Y47" s="1059"/>
      <c r="Z47" s="1060"/>
    </row>
    <row r="48" spans="1:26" s="1040" customFormat="1" ht="25.5">
      <c r="A48" s="1076" t="s">
        <v>2584</v>
      </c>
      <c r="B48" s="677" t="s">
        <v>2583</v>
      </c>
      <c r="C48" s="677" t="s">
        <v>2582</v>
      </c>
      <c r="D48" s="677" t="s">
        <v>2581</v>
      </c>
      <c r="E48" s="1047" t="s">
        <v>2580</v>
      </c>
      <c r="F48" s="677" t="s">
        <v>2571</v>
      </c>
      <c r="G48" s="677">
        <v>2143</v>
      </c>
      <c r="H48" s="677">
        <v>2011</v>
      </c>
      <c r="I48" s="677"/>
      <c r="J48" s="677" t="s">
        <v>2579</v>
      </c>
      <c r="K48" s="677">
        <v>3</v>
      </c>
      <c r="L48" s="1083"/>
      <c r="M48" s="677"/>
      <c r="N48" s="677">
        <v>33050</v>
      </c>
      <c r="O48" s="677"/>
      <c r="P48" s="1087" t="s">
        <v>2567</v>
      </c>
      <c r="Q48" s="1084">
        <v>124925</v>
      </c>
      <c r="R48" s="1084">
        <v>118670</v>
      </c>
      <c r="S48" s="1049"/>
      <c r="T48" s="1049"/>
      <c r="U48" s="1047" t="s">
        <v>2578</v>
      </c>
      <c r="V48" s="1047" t="s">
        <v>2577</v>
      </c>
      <c r="W48" s="1047" t="s">
        <v>2578</v>
      </c>
      <c r="X48" s="1047" t="s">
        <v>2577</v>
      </c>
      <c r="Y48" s="1059"/>
      <c r="Z48" s="1060"/>
    </row>
    <row r="49" spans="1:26" s="1040" customFormat="1" ht="127.5" customHeight="1">
      <c r="A49" s="1076" t="s">
        <v>2576</v>
      </c>
      <c r="B49" s="677" t="s">
        <v>2575</v>
      </c>
      <c r="C49" s="677" t="s">
        <v>2574</v>
      </c>
      <c r="D49" s="677" t="s">
        <v>2573</v>
      </c>
      <c r="E49" s="1047" t="s">
        <v>2572</v>
      </c>
      <c r="F49" s="677" t="s">
        <v>2571</v>
      </c>
      <c r="G49" s="677">
        <v>12419</v>
      </c>
      <c r="H49" s="677">
        <v>2015</v>
      </c>
      <c r="I49" s="677" t="s">
        <v>2570</v>
      </c>
      <c r="J49" s="1096" t="s">
        <v>2569</v>
      </c>
      <c r="K49" s="677">
        <v>3</v>
      </c>
      <c r="L49" s="1083">
        <v>8679</v>
      </c>
      <c r="M49" s="677">
        <v>26000</v>
      </c>
      <c r="N49" s="677">
        <v>14580</v>
      </c>
      <c r="O49" s="677" t="s">
        <v>2568</v>
      </c>
      <c r="P49" s="1087" t="s">
        <v>2567</v>
      </c>
      <c r="Q49" s="1084">
        <v>1190780</v>
      </c>
      <c r="R49" s="1084">
        <v>1131240</v>
      </c>
      <c r="S49" s="1049" t="s">
        <v>2566</v>
      </c>
      <c r="T49" s="1049" t="s">
        <v>2879</v>
      </c>
      <c r="U49" s="1047" t="s">
        <v>2565</v>
      </c>
      <c r="V49" s="1047" t="s">
        <v>2564</v>
      </c>
      <c r="W49" s="1047" t="s">
        <v>2565</v>
      </c>
      <c r="X49" s="1047" t="s">
        <v>2564</v>
      </c>
      <c r="Y49" s="1059"/>
      <c r="Z49" s="1060"/>
    </row>
    <row r="50" spans="1:26" s="1040" customFormat="1" ht="26.25" thickBot="1">
      <c r="A50" s="1076" t="s">
        <v>2563</v>
      </c>
      <c r="B50" s="944" t="s">
        <v>2562</v>
      </c>
      <c r="C50" s="944" t="s">
        <v>2561</v>
      </c>
      <c r="D50" s="944" t="s">
        <v>2560</v>
      </c>
      <c r="E50" s="1056" t="s">
        <v>2559</v>
      </c>
      <c r="F50" s="944" t="s">
        <v>2558</v>
      </c>
      <c r="G50" s="944"/>
      <c r="H50" s="944">
        <v>2008</v>
      </c>
      <c r="I50" s="944"/>
      <c r="J50" s="944" t="s">
        <v>2557</v>
      </c>
      <c r="K50" s="944"/>
      <c r="L50" s="944"/>
      <c r="M50" s="944"/>
      <c r="N50" s="944"/>
      <c r="O50" s="944"/>
      <c r="P50" s="1097"/>
      <c r="Q50" s="1098"/>
      <c r="R50" s="1098"/>
      <c r="S50" s="1072"/>
      <c r="T50" s="1072"/>
      <c r="U50" s="1056" t="s">
        <v>2556</v>
      </c>
      <c r="V50" s="1056" t="s">
        <v>2555</v>
      </c>
      <c r="W50" s="1056"/>
      <c r="X50" s="1056"/>
      <c r="Y50" s="1063"/>
      <c r="Z50" s="1058"/>
    </row>
    <row r="51" spans="1:26" s="1039" customFormat="1" ht="19.5" customHeight="1" thickBot="1">
      <c r="A51" s="1099" t="s">
        <v>2554</v>
      </c>
      <c r="B51" s="1100"/>
      <c r="C51" s="1100"/>
      <c r="D51" s="1100"/>
      <c r="E51" s="1100"/>
      <c r="F51" s="1101"/>
      <c r="G51" s="1102"/>
      <c r="H51" s="1102"/>
      <c r="I51" s="1102"/>
      <c r="J51" s="1103"/>
      <c r="K51" s="1104"/>
      <c r="L51" s="1102"/>
      <c r="M51" s="1102"/>
      <c r="N51" s="1102"/>
      <c r="O51" s="1102"/>
      <c r="P51" s="1102"/>
      <c r="Q51" s="1105"/>
      <c r="R51" s="1105"/>
      <c r="S51" s="1105"/>
      <c r="T51" s="1105"/>
      <c r="U51" s="1103"/>
      <c r="V51" s="1103"/>
      <c r="W51" s="1103"/>
      <c r="X51" s="1103"/>
      <c r="Y51" s="1103"/>
      <c r="Z51" s="1106"/>
    </row>
    <row r="52" spans="1:26" ht="25.5">
      <c r="A52" s="1107" t="s">
        <v>635</v>
      </c>
      <c r="B52" s="1108" t="s">
        <v>2553</v>
      </c>
      <c r="C52" s="1109" t="s">
        <v>2552</v>
      </c>
      <c r="D52" s="1110" t="s">
        <v>2551</v>
      </c>
      <c r="E52" s="1111" t="s">
        <v>2550</v>
      </c>
      <c r="F52" s="1109" t="s">
        <v>2549</v>
      </c>
      <c r="G52" s="1112"/>
      <c r="H52" s="1110">
        <v>2004</v>
      </c>
      <c r="I52" s="1113"/>
      <c r="J52" s="1114"/>
      <c r="K52" s="1109">
        <v>1</v>
      </c>
      <c r="L52" s="1109"/>
      <c r="M52" s="1109"/>
      <c r="N52" s="1115"/>
      <c r="O52" s="1115"/>
      <c r="P52" s="1109"/>
      <c r="Q52" s="1116"/>
      <c r="R52" s="1116"/>
      <c r="S52" s="1117"/>
      <c r="T52" s="1117" t="s">
        <v>2541</v>
      </c>
      <c r="U52" s="1113" t="s">
        <v>2540</v>
      </c>
      <c r="V52" s="1113" t="s">
        <v>2539</v>
      </c>
      <c r="W52" s="1113"/>
      <c r="X52" s="1113"/>
      <c r="Y52" s="1113"/>
      <c r="Z52" s="1118"/>
    </row>
    <row r="53" spans="1:26" ht="25.5">
      <c r="A53" s="1119" t="s">
        <v>638</v>
      </c>
      <c r="B53" s="1067" t="s">
        <v>2546</v>
      </c>
      <c r="C53" s="118" t="s">
        <v>2545</v>
      </c>
      <c r="D53" s="1088" t="s">
        <v>2548</v>
      </c>
      <c r="E53" s="1066" t="s">
        <v>2547</v>
      </c>
      <c r="F53" s="118" t="s">
        <v>2542</v>
      </c>
      <c r="G53" s="1120"/>
      <c r="H53" s="1088">
        <v>2008</v>
      </c>
      <c r="I53" s="1121"/>
      <c r="J53" s="1047"/>
      <c r="K53" s="118">
        <v>1</v>
      </c>
      <c r="L53" s="118"/>
      <c r="M53" s="118"/>
      <c r="N53" s="677"/>
      <c r="O53" s="677"/>
      <c r="P53" s="118"/>
      <c r="Q53" s="1049"/>
      <c r="R53" s="1049"/>
      <c r="S53" s="1084"/>
      <c r="T53" s="1084" t="s">
        <v>2541</v>
      </c>
      <c r="U53" s="1121" t="s">
        <v>2540</v>
      </c>
      <c r="V53" s="1121" t="s">
        <v>2539</v>
      </c>
      <c r="W53" s="1121"/>
      <c r="X53" s="1121"/>
      <c r="Y53" s="1121"/>
      <c r="Z53" s="1092"/>
    </row>
    <row r="54" spans="1:26" ht="26.25" thickBot="1">
      <c r="A54" s="1315" t="s">
        <v>640</v>
      </c>
      <c r="B54" s="1316" t="s">
        <v>2546</v>
      </c>
      <c r="C54" s="1319" t="s">
        <v>2545</v>
      </c>
      <c r="D54" s="1320" t="s">
        <v>2544</v>
      </c>
      <c r="E54" s="1321" t="s">
        <v>2543</v>
      </c>
      <c r="F54" s="1319" t="s">
        <v>2542</v>
      </c>
      <c r="G54" s="1322"/>
      <c r="H54" s="1320">
        <v>2008</v>
      </c>
      <c r="I54" s="1309"/>
      <c r="J54" s="1056"/>
      <c r="K54" s="1319">
        <v>1</v>
      </c>
      <c r="L54" s="1319"/>
      <c r="M54" s="1319"/>
      <c r="N54" s="944"/>
      <c r="O54" s="944"/>
      <c r="P54" s="1319"/>
      <c r="Q54" s="1072"/>
      <c r="R54" s="1072"/>
      <c r="S54" s="1098"/>
      <c r="T54" s="1098" t="s">
        <v>2541</v>
      </c>
      <c r="U54" s="1309" t="s">
        <v>2540</v>
      </c>
      <c r="V54" s="1309" t="s">
        <v>2539</v>
      </c>
      <c r="W54" s="1309"/>
      <c r="X54" s="1309"/>
      <c r="Y54" s="1309"/>
      <c r="Z54" s="1323"/>
    </row>
    <row r="55" spans="1:26" ht="15.75" thickBot="1">
      <c r="A55" s="1327" t="s">
        <v>2226</v>
      </c>
      <c r="B55" s="1302"/>
      <c r="C55" s="1302"/>
      <c r="D55" s="1302"/>
      <c r="E55" s="1302"/>
      <c r="F55" s="1303"/>
      <c r="G55" s="1304"/>
      <c r="H55" s="1304"/>
      <c r="I55" s="1304"/>
      <c r="J55" s="1044"/>
      <c r="K55" s="1305"/>
      <c r="L55" s="1304"/>
      <c r="M55" s="1304"/>
      <c r="N55" s="1304"/>
      <c r="O55" s="1304"/>
      <c r="P55" s="1304"/>
      <c r="Q55" s="1306"/>
      <c r="R55" s="1306"/>
      <c r="S55" s="1306"/>
      <c r="T55" s="1306"/>
      <c r="U55" s="1044"/>
      <c r="V55" s="1044"/>
      <c r="W55" s="1044"/>
      <c r="X55" s="1044"/>
      <c r="Y55" s="1044"/>
      <c r="Z55" s="1045"/>
    </row>
    <row r="56" spans="1:26" ht="38.25">
      <c r="A56" s="953" t="s">
        <v>635</v>
      </c>
      <c r="B56" s="1077" t="s">
        <v>2227</v>
      </c>
      <c r="C56" s="1324"/>
      <c r="D56" s="1325"/>
      <c r="E56" s="1078"/>
      <c r="F56" s="1324"/>
      <c r="G56" s="1326"/>
      <c r="H56" s="1325"/>
      <c r="I56" s="1184">
        <v>2019</v>
      </c>
      <c r="J56" s="1051"/>
      <c r="K56" s="1324">
        <v>85</v>
      </c>
      <c r="L56" s="1324"/>
      <c r="M56" s="1324"/>
      <c r="N56" s="953"/>
      <c r="O56" s="953"/>
      <c r="P56" s="953" t="s">
        <v>2776</v>
      </c>
      <c r="Q56" s="1082">
        <v>1088181</v>
      </c>
      <c r="R56" s="1082">
        <v>980000</v>
      </c>
      <c r="S56" s="1081"/>
      <c r="T56" s="1486" t="s">
        <v>2237</v>
      </c>
      <c r="U56" s="1480" t="s">
        <v>2229</v>
      </c>
      <c r="V56" s="1481"/>
      <c r="W56" s="1481"/>
      <c r="X56" s="1482"/>
      <c r="Y56" s="1184"/>
      <c r="Z56" s="1184"/>
    </row>
    <row r="57" spans="1:26" ht="38.25">
      <c r="A57" s="677" t="s">
        <v>638</v>
      </c>
      <c r="B57" s="1067" t="s">
        <v>2227</v>
      </c>
      <c r="C57" s="118"/>
      <c r="D57" s="1088"/>
      <c r="E57" s="1066"/>
      <c r="F57" s="118"/>
      <c r="G57" s="1120"/>
      <c r="H57" s="1088"/>
      <c r="I57" s="1121">
        <v>2019</v>
      </c>
      <c r="J57" s="1047"/>
      <c r="K57" s="1324">
        <v>85</v>
      </c>
      <c r="L57" s="118"/>
      <c r="M57" s="118"/>
      <c r="N57" s="677"/>
      <c r="O57" s="677"/>
      <c r="P57" s="677" t="s">
        <v>2776</v>
      </c>
      <c r="Q57" s="1049">
        <v>1088181</v>
      </c>
      <c r="R57" s="1082">
        <v>980000</v>
      </c>
      <c r="S57" s="1084"/>
      <c r="T57" s="1486"/>
      <c r="U57" s="1480"/>
      <c r="V57" s="1481"/>
      <c r="W57" s="1481"/>
      <c r="X57" s="1482"/>
      <c r="Y57" s="1121"/>
      <c r="Z57" s="1121"/>
    </row>
    <row r="58" spans="1:26" ht="38.25">
      <c r="A58" s="677" t="s">
        <v>640</v>
      </c>
      <c r="B58" s="1067" t="s">
        <v>2227</v>
      </c>
      <c r="C58" s="118"/>
      <c r="D58" s="1088"/>
      <c r="E58" s="1066"/>
      <c r="F58" s="118"/>
      <c r="G58" s="1120"/>
      <c r="H58" s="1088"/>
      <c r="I58" s="1121">
        <v>2019</v>
      </c>
      <c r="J58" s="1047"/>
      <c r="K58" s="1324">
        <v>85</v>
      </c>
      <c r="L58" s="118"/>
      <c r="M58" s="118"/>
      <c r="N58" s="677"/>
      <c r="O58" s="677"/>
      <c r="P58" s="677" t="s">
        <v>2776</v>
      </c>
      <c r="Q58" s="1049">
        <v>1088181</v>
      </c>
      <c r="R58" s="1082">
        <v>980000</v>
      </c>
      <c r="S58" s="1084"/>
      <c r="T58" s="1486"/>
      <c r="U58" s="1480"/>
      <c r="V58" s="1481"/>
      <c r="W58" s="1481"/>
      <c r="X58" s="1482"/>
      <c r="Y58" s="1121"/>
      <c r="Z58" s="1121"/>
    </row>
    <row r="59" spans="1:26" ht="38.25">
      <c r="A59" s="677" t="s">
        <v>1003</v>
      </c>
      <c r="B59" s="1067" t="s">
        <v>2227</v>
      </c>
      <c r="C59" s="118"/>
      <c r="D59" s="1088"/>
      <c r="E59" s="1066"/>
      <c r="F59" s="118"/>
      <c r="G59" s="1120"/>
      <c r="H59" s="1088"/>
      <c r="I59" s="1121">
        <v>2019</v>
      </c>
      <c r="J59" s="1047"/>
      <c r="K59" s="1324">
        <v>85</v>
      </c>
      <c r="L59" s="118"/>
      <c r="M59" s="118"/>
      <c r="N59" s="677"/>
      <c r="O59" s="677"/>
      <c r="P59" s="677" t="s">
        <v>2776</v>
      </c>
      <c r="Q59" s="1049">
        <v>1088181</v>
      </c>
      <c r="R59" s="1082">
        <v>980000</v>
      </c>
      <c r="S59" s="1084"/>
      <c r="T59" s="1486"/>
      <c r="U59" s="1480"/>
      <c r="V59" s="1481"/>
      <c r="W59" s="1481"/>
      <c r="X59" s="1482"/>
      <c r="Y59" s="1121"/>
      <c r="Z59" s="1121"/>
    </row>
    <row r="60" spans="1:26" ht="38.25">
      <c r="A60" s="677" t="s">
        <v>1006</v>
      </c>
      <c r="B60" s="1067" t="s">
        <v>2227</v>
      </c>
      <c r="C60" s="118"/>
      <c r="D60" s="1088"/>
      <c r="E60" s="1066"/>
      <c r="F60" s="118"/>
      <c r="G60" s="1120"/>
      <c r="H60" s="1088"/>
      <c r="I60" s="1121">
        <v>2019</v>
      </c>
      <c r="J60" s="1047"/>
      <c r="K60" s="1324">
        <v>85</v>
      </c>
      <c r="L60" s="118"/>
      <c r="M60" s="118"/>
      <c r="N60" s="677"/>
      <c r="O60" s="677"/>
      <c r="P60" s="677" t="s">
        <v>2776</v>
      </c>
      <c r="Q60" s="1049">
        <v>1088181</v>
      </c>
      <c r="R60" s="1082">
        <v>980000</v>
      </c>
      <c r="S60" s="1084"/>
      <c r="T60" s="1486"/>
      <c r="U60" s="1480"/>
      <c r="V60" s="1481"/>
      <c r="W60" s="1481"/>
      <c r="X60" s="1482"/>
      <c r="Y60" s="1121"/>
      <c r="Z60" s="1121"/>
    </row>
    <row r="61" spans="1:26" ht="38.25">
      <c r="A61" s="677" t="s">
        <v>1009</v>
      </c>
      <c r="B61" s="1067" t="s">
        <v>2227</v>
      </c>
      <c r="C61" s="118"/>
      <c r="D61" s="1088"/>
      <c r="E61" s="1066"/>
      <c r="F61" s="118"/>
      <c r="G61" s="1120"/>
      <c r="H61" s="1088"/>
      <c r="I61" s="1121">
        <v>2019</v>
      </c>
      <c r="J61" s="1047"/>
      <c r="K61" s="1324">
        <v>85</v>
      </c>
      <c r="L61" s="118"/>
      <c r="M61" s="118"/>
      <c r="N61" s="677"/>
      <c r="O61" s="677"/>
      <c r="P61" s="677" t="s">
        <v>2776</v>
      </c>
      <c r="Q61" s="1049">
        <v>1088181</v>
      </c>
      <c r="R61" s="1082">
        <v>980000</v>
      </c>
      <c r="S61" s="1084"/>
      <c r="T61" s="1486"/>
      <c r="U61" s="1480"/>
      <c r="V61" s="1481"/>
      <c r="W61" s="1481"/>
      <c r="X61" s="1482"/>
      <c r="Y61" s="1121"/>
      <c r="Z61" s="1121"/>
    </row>
    <row r="62" spans="1:26" ht="38.25">
      <c r="A62" s="677" t="s">
        <v>1012</v>
      </c>
      <c r="B62" s="1067" t="s">
        <v>2227</v>
      </c>
      <c r="C62" s="118"/>
      <c r="D62" s="1088"/>
      <c r="E62" s="1066"/>
      <c r="F62" s="118"/>
      <c r="G62" s="1120"/>
      <c r="H62" s="1088"/>
      <c r="I62" s="1121">
        <v>2019</v>
      </c>
      <c r="J62" s="1047"/>
      <c r="K62" s="1324">
        <v>85</v>
      </c>
      <c r="L62" s="118"/>
      <c r="M62" s="118"/>
      <c r="N62" s="677"/>
      <c r="O62" s="677"/>
      <c r="P62" s="677" t="s">
        <v>2776</v>
      </c>
      <c r="Q62" s="1049">
        <v>1088181</v>
      </c>
      <c r="R62" s="1082">
        <v>980000</v>
      </c>
      <c r="S62" s="1084"/>
      <c r="T62" s="1486"/>
      <c r="U62" s="1480"/>
      <c r="V62" s="1481"/>
      <c r="W62" s="1481"/>
      <c r="X62" s="1482"/>
      <c r="Y62" s="1121"/>
      <c r="Z62" s="1121"/>
    </row>
    <row r="63" spans="1:26" ht="38.25">
      <c r="A63" s="677" t="s">
        <v>1511</v>
      </c>
      <c r="B63" s="1067" t="s">
        <v>2228</v>
      </c>
      <c r="C63" s="118"/>
      <c r="D63" s="1088"/>
      <c r="E63" s="1066"/>
      <c r="F63" s="118"/>
      <c r="G63" s="1120"/>
      <c r="H63" s="1088"/>
      <c r="I63" s="1121">
        <v>2019</v>
      </c>
      <c r="J63" s="1047"/>
      <c r="K63" s="1324">
        <v>85</v>
      </c>
      <c r="L63" s="118"/>
      <c r="M63" s="118"/>
      <c r="N63" s="677"/>
      <c r="O63" s="677"/>
      <c r="P63" s="677" t="s">
        <v>2776</v>
      </c>
      <c r="Q63" s="1049">
        <v>1866771</v>
      </c>
      <c r="R63" s="1049">
        <v>1680000</v>
      </c>
      <c r="S63" s="1084"/>
      <c r="T63" s="1486"/>
      <c r="U63" s="1480"/>
      <c r="V63" s="1481"/>
      <c r="W63" s="1481"/>
      <c r="X63" s="1482"/>
      <c r="Y63" s="1121"/>
      <c r="Z63" s="1121"/>
    </row>
    <row r="64" spans="1:26" ht="39" thickBot="1">
      <c r="A64" s="677" t="s">
        <v>1514</v>
      </c>
      <c r="B64" s="1316" t="s">
        <v>2228</v>
      </c>
      <c r="C64" s="1319"/>
      <c r="D64" s="1320"/>
      <c r="E64" s="1321"/>
      <c r="F64" s="1319"/>
      <c r="G64" s="1322"/>
      <c r="H64" s="1320"/>
      <c r="I64" s="1309">
        <v>2019</v>
      </c>
      <c r="J64" s="1056"/>
      <c r="K64" s="1324">
        <v>85</v>
      </c>
      <c r="L64" s="1319"/>
      <c r="M64" s="1319"/>
      <c r="N64" s="944"/>
      <c r="O64" s="944"/>
      <c r="P64" s="944" t="s">
        <v>2776</v>
      </c>
      <c r="Q64" s="1072">
        <v>1866771</v>
      </c>
      <c r="R64" s="1049">
        <v>1680000</v>
      </c>
      <c r="S64" s="1084"/>
      <c r="T64" s="1487"/>
      <c r="U64" s="1483"/>
      <c r="V64" s="1484"/>
      <c r="W64" s="1484"/>
      <c r="X64" s="1485"/>
      <c r="Y64" s="1121"/>
      <c r="Z64" s="1121"/>
    </row>
    <row r="65" spans="1:26" ht="37.5" customHeight="1" thickBot="1">
      <c r="A65" s="1335"/>
      <c r="B65" s="1328" t="s">
        <v>219</v>
      </c>
      <c r="C65" s="1329"/>
      <c r="D65" s="1329"/>
      <c r="E65" s="1329"/>
      <c r="F65" s="1330"/>
      <c r="G65" s="1329"/>
      <c r="H65" s="1329"/>
      <c r="I65" s="1329"/>
      <c r="J65" s="1331"/>
      <c r="K65" s="1330"/>
      <c r="L65" s="1329"/>
      <c r="M65" s="1329"/>
      <c r="N65" s="1329"/>
      <c r="O65" s="1329"/>
      <c r="P65" s="1332"/>
      <c r="Q65" s="1333">
        <v>14068449</v>
      </c>
      <c r="R65" s="1333">
        <v>12801645</v>
      </c>
      <c r="S65" s="1122"/>
      <c r="T65" s="1122"/>
      <c r="U65" s="1122"/>
      <c r="V65" s="1122"/>
      <c r="W65" s="1122"/>
      <c r="X65" s="1122"/>
      <c r="Y65" s="1122"/>
      <c r="Z65" s="1122"/>
    </row>
    <row r="67" ht="15">
      <c r="S67" s="1029" t="s">
        <v>2236</v>
      </c>
    </row>
  </sheetData>
  <sheetProtection/>
  <autoFilter ref="A3:BB65"/>
  <mergeCells count="27">
    <mergeCell ref="A18:D18"/>
    <mergeCell ref="U56:X64"/>
    <mergeCell ref="T56:T64"/>
    <mergeCell ref="U1:V2"/>
    <mergeCell ref="W1:X2"/>
    <mergeCell ref="H1:H3"/>
    <mergeCell ref="I1:I3"/>
    <mergeCell ref="J1:J3"/>
    <mergeCell ref="K1:K3"/>
    <mergeCell ref="L1:L3"/>
    <mergeCell ref="Y1:Y3"/>
    <mergeCell ref="Z1:Z3"/>
    <mergeCell ref="M1:M3"/>
    <mergeCell ref="N1:N3"/>
    <mergeCell ref="O1:O3"/>
    <mergeCell ref="P1:P3"/>
    <mergeCell ref="T1:T3"/>
    <mergeCell ref="S1:S3"/>
    <mergeCell ref="Q1:Q3"/>
    <mergeCell ref="R1:R3"/>
    <mergeCell ref="G1:G3"/>
    <mergeCell ref="A1:A3"/>
    <mergeCell ref="B1:B3"/>
    <mergeCell ref="C1:C3"/>
    <mergeCell ref="D1:D3"/>
    <mergeCell ref="E1:E3"/>
    <mergeCell ref="F1:F3"/>
  </mergeCells>
  <printOptions/>
  <pageMargins left="0.11811023622047245" right="0.11811023622047245" top="0.5511811023622047" bottom="0.35433070866141736" header="0.31496062992125984" footer="0.31496062992125984"/>
  <pageSetup fitToHeight="3" fitToWidth="1" horizontalDpi="600" verticalDpi="600" orientation="landscape" paperSize="9" scale="44" r:id="rId1"/>
  <headerFooter alignWithMargins="0">
    <oddHeader>&amp;L Załącznik nr 14
Wykaz pojazdów do ubezpieczenia OC/AC/NW/ASS w podziale na Ubezpieczonych</oddHeader>
    <oddFooter>&amp;CStrona &amp;P z &amp;N</oddFooter>
  </headerFooter>
  <rowBreaks count="1" manualBreakCount="1">
    <brk id="23" max="255" man="1"/>
  </rowBreaks>
  <colBreaks count="1" manualBreakCount="1">
    <brk id="3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="120" zoomScaleSheetLayoutView="120" workbookViewId="0" topLeftCell="A1">
      <selection activeCell="F66" sqref="F66"/>
    </sheetView>
  </sheetViews>
  <sheetFormatPr defaultColWidth="9.140625" defaultRowHeight="15"/>
  <cols>
    <col min="1" max="1" width="15.00390625" style="106" customWidth="1"/>
    <col min="2" max="2" width="14.8515625" style="107" customWidth="1"/>
    <col min="3" max="3" width="10.8515625" style="105" customWidth="1"/>
    <col min="4" max="4" width="14.421875" style="105" customWidth="1"/>
    <col min="5" max="5" width="24.28125" style="105" customWidth="1"/>
    <col min="6" max="6" width="14.00390625" style="105" customWidth="1"/>
    <col min="7" max="16384" width="9.140625" style="105" customWidth="1"/>
  </cols>
  <sheetData>
    <row r="1" ht="25.5" customHeight="1">
      <c r="A1" s="1289" t="s">
        <v>2191</v>
      </c>
    </row>
    <row r="2" spans="1:6" ht="19.5" customHeight="1">
      <c r="A2" s="1288" t="s">
        <v>2190</v>
      </c>
      <c r="B2" s="1285" t="s">
        <v>869</v>
      </c>
      <c r="C2" s="1286" t="s">
        <v>870</v>
      </c>
      <c r="D2" s="1287" t="s">
        <v>2225</v>
      </c>
      <c r="E2" s="1285" t="s">
        <v>2186</v>
      </c>
      <c r="F2" s="1281"/>
    </row>
    <row r="3" spans="1:6" ht="54" customHeight="1">
      <c r="A3" s="1278" t="s">
        <v>2189</v>
      </c>
      <c r="B3" s="1279">
        <v>42389</v>
      </c>
      <c r="C3" s="1280">
        <v>4045.04</v>
      </c>
      <c r="D3" s="1284">
        <v>0</v>
      </c>
      <c r="E3" s="1297" t="s">
        <v>2216</v>
      </c>
      <c r="F3" s="1282" t="s">
        <v>2188</v>
      </c>
    </row>
    <row r="4" spans="1:6" ht="39.75" customHeight="1">
      <c r="A4" s="1278" t="s">
        <v>2187</v>
      </c>
      <c r="B4" s="1279">
        <v>42424</v>
      </c>
      <c r="C4" s="1280">
        <v>7000</v>
      </c>
      <c r="D4" s="1284">
        <v>0</v>
      </c>
      <c r="E4" s="1295" t="s">
        <v>2217</v>
      </c>
      <c r="F4" s="1282" t="s">
        <v>2188</v>
      </c>
    </row>
    <row r="5" spans="1:6" ht="43.5" customHeight="1">
      <c r="A5" s="1278" t="s">
        <v>2187</v>
      </c>
      <c r="B5" s="1279">
        <v>42425</v>
      </c>
      <c r="C5" s="1280">
        <v>10161.34</v>
      </c>
      <c r="D5" s="1284">
        <v>0</v>
      </c>
      <c r="E5" s="1294" t="s">
        <v>1085</v>
      </c>
      <c r="F5" s="1282" t="s">
        <v>2188</v>
      </c>
    </row>
    <row r="6" spans="1:6" ht="19.5" customHeight="1">
      <c r="A6" s="1278" t="s">
        <v>1081</v>
      </c>
      <c r="B6" s="1279">
        <v>42464</v>
      </c>
      <c r="C6" s="1280">
        <v>1600</v>
      </c>
      <c r="D6" s="1284">
        <v>0</v>
      </c>
      <c r="E6" s="1278" t="s">
        <v>2196</v>
      </c>
      <c r="F6" s="1282" t="s">
        <v>2188</v>
      </c>
    </row>
    <row r="7" spans="1:6" ht="19.5" customHeight="1">
      <c r="A7" s="1278" t="s">
        <v>1081</v>
      </c>
      <c r="B7" s="1279">
        <v>42496</v>
      </c>
      <c r="C7" s="1280">
        <v>2400</v>
      </c>
      <c r="D7" s="1284">
        <v>0</v>
      </c>
      <c r="E7" s="1278" t="s">
        <v>2197</v>
      </c>
      <c r="F7" s="1282" t="s">
        <v>2188</v>
      </c>
    </row>
    <row r="8" spans="1:6" ht="19.5" customHeight="1">
      <c r="A8" s="1278" t="s">
        <v>1081</v>
      </c>
      <c r="B8" s="1279">
        <v>42569</v>
      </c>
      <c r="C8" s="1280">
        <v>800</v>
      </c>
      <c r="D8" s="1284">
        <v>0</v>
      </c>
      <c r="E8" s="1278" t="s">
        <v>2198</v>
      </c>
      <c r="F8" s="1282" t="s">
        <v>2188</v>
      </c>
    </row>
    <row r="9" spans="1:6" ht="38.25">
      <c r="A9" s="1278" t="s">
        <v>2187</v>
      </c>
      <c r="B9" s="1279">
        <v>42580</v>
      </c>
      <c r="C9" s="1280">
        <v>4150.39</v>
      </c>
      <c r="D9" s="1284">
        <v>0</v>
      </c>
      <c r="E9" s="1294" t="s">
        <v>2218</v>
      </c>
      <c r="F9" s="1282" t="s">
        <v>2188</v>
      </c>
    </row>
    <row r="10" spans="1:6" ht="25.5">
      <c r="A10" s="1278" t="s">
        <v>2189</v>
      </c>
      <c r="B10" s="1279">
        <v>42597</v>
      </c>
      <c r="C10" s="1280">
        <v>1000</v>
      </c>
      <c r="D10" s="1284">
        <v>0</v>
      </c>
      <c r="E10" s="1294" t="s">
        <v>1086</v>
      </c>
      <c r="F10" s="1282" t="s">
        <v>2188</v>
      </c>
    </row>
    <row r="11" spans="1:6" ht="19.5" customHeight="1">
      <c r="A11" s="1278" t="s">
        <v>1081</v>
      </c>
      <c r="B11" s="1279">
        <v>42643</v>
      </c>
      <c r="C11" s="1280">
        <v>800</v>
      </c>
      <c r="D11" s="1284">
        <v>0</v>
      </c>
      <c r="E11" s="1278" t="s">
        <v>2219</v>
      </c>
      <c r="F11" s="1282" t="s">
        <v>2188</v>
      </c>
    </row>
    <row r="12" spans="1:6" ht="19.5" customHeight="1">
      <c r="A12" s="1278" t="s">
        <v>1081</v>
      </c>
      <c r="B12" s="1279">
        <v>42690</v>
      </c>
      <c r="C12" s="1280">
        <v>800</v>
      </c>
      <c r="D12" s="1284">
        <v>0</v>
      </c>
      <c r="E12" s="1278" t="s">
        <v>2199</v>
      </c>
      <c r="F12" s="1282" t="s">
        <v>2188</v>
      </c>
    </row>
    <row r="13" spans="1:6" ht="19.5" customHeight="1">
      <c r="A13" s="1278" t="s">
        <v>1081</v>
      </c>
      <c r="B13" s="1279">
        <v>42690</v>
      </c>
      <c r="C13" s="1280">
        <v>800</v>
      </c>
      <c r="D13" s="1284">
        <v>0</v>
      </c>
      <c r="E13" s="1278" t="s">
        <v>2199</v>
      </c>
      <c r="F13" s="1282" t="s">
        <v>2188</v>
      </c>
    </row>
    <row r="14" spans="1:6" ht="19.5" customHeight="1">
      <c r="A14" s="1278" t="s">
        <v>1081</v>
      </c>
      <c r="B14" s="1279">
        <v>42772</v>
      </c>
      <c r="C14" s="1280">
        <v>800</v>
      </c>
      <c r="D14" s="1284">
        <v>0</v>
      </c>
      <c r="E14" s="1278" t="s">
        <v>2199</v>
      </c>
      <c r="F14" s="1282" t="s">
        <v>2188</v>
      </c>
    </row>
    <row r="15" spans="1:6" ht="68.25" customHeight="1">
      <c r="A15" s="1278" t="s">
        <v>2189</v>
      </c>
      <c r="B15" s="1279">
        <v>42797</v>
      </c>
      <c r="C15" s="1280">
        <v>4532.55</v>
      </c>
      <c r="D15" s="1284">
        <v>0</v>
      </c>
      <c r="E15" s="1298" t="s">
        <v>2220</v>
      </c>
      <c r="F15" s="1282" t="s">
        <v>2188</v>
      </c>
    </row>
    <row r="16" spans="1:6" ht="19.5" customHeight="1">
      <c r="A16" s="1278" t="s">
        <v>1081</v>
      </c>
      <c r="B16" s="1279">
        <v>42807</v>
      </c>
      <c r="C16" s="1280">
        <v>800</v>
      </c>
      <c r="D16" s="1284">
        <v>0</v>
      </c>
      <c r="E16" s="1278" t="s">
        <v>2200</v>
      </c>
      <c r="F16" s="1282" t="s">
        <v>2188</v>
      </c>
    </row>
    <row r="17" spans="1:6" ht="19.5" customHeight="1">
      <c r="A17" s="1278" t="s">
        <v>1081</v>
      </c>
      <c r="B17" s="1279">
        <v>42807</v>
      </c>
      <c r="C17" s="1280">
        <v>800</v>
      </c>
      <c r="D17" s="1284">
        <v>0</v>
      </c>
      <c r="E17" s="1278" t="s">
        <v>2200</v>
      </c>
      <c r="F17" s="1282" t="s">
        <v>2188</v>
      </c>
    </row>
    <row r="18" spans="1:6" ht="19.5" customHeight="1">
      <c r="A18" s="1278" t="s">
        <v>1081</v>
      </c>
      <c r="B18" s="1279">
        <v>42807</v>
      </c>
      <c r="C18" s="1280">
        <v>800</v>
      </c>
      <c r="D18" s="1284">
        <v>0</v>
      </c>
      <c r="E18" s="1278" t="s">
        <v>2200</v>
      </c>
      <c r="F18" s="1282" t="s">
        <v>2188</v>
      </c>
    </row>
    <row r="19" spans="1:6" ht="19.5" customHeight="1">
      <c r="A19" s="1278" t="s">
        <v>1081</v>
      </c>
      <c r="B19" s="1279">
        <v>42821</v>
      </c>
      <c r="C19" s="1280">
        <v>800</v>
      </c>
      <c r="D19" s="1284">
        <v>0</v>
      </c>
      <c r="E19" s="1278" t="s">
        <v>2200</v>
      </c>
      <c r="F19" s="1282" t="s">
        <v>2188</v>
      </c>
    </row>
    <row r="20" spans="1:6" ht="25.5">
      <c r="A20" s="1278" t="s">
        <v>2189</v>
      </c>
      <c r="B20" s="1279">
        <v>42832</v>
      </c>
      <c r="C20" s="1280">
        <v>999.18</v>
      </c>
      <c r="D20" s="1284">
        <v>0</v>
      </c>
      <c r="E20" s="1295" t="s">
        <v>2201</v>
      </c>
      <c r="F20" s="1282" t="s">
        <v>2188</v>
      </c>
    </row>
    <row r="21" spans="1:6" ht="40.5" customHeight="1">
      <c r="A21" s="1278" t="s">
        <v>2187</v>
      </c>
      <c r="B21" s="1279">
        <v>42851</v>
      </c>
      <c r="C21" s="1280">
        <v>4150.03</v>
      </c>
      <c r="D21" s="1284">
        <v>0</v>
      </c>
      <c r="E21" s="1294" t="s">
        <v>2221</v>
      </c>
      <c r="F21" s="1282" t="s">
        <v>2188</v>
      </c>
    </row>
    <row r="22" spans="1:6" ht="19.5" customHeight="1">
      <c r="A22" s="1278" t="s">
        <v>1081</v>
      </c>
      <c r="B22" s="1279">
        <v>42905</v>
      </c>
      <c r="C22" s="1280">
        <v>800</v>
      </c>
      <c r="D22" s="1284">
        <v>0</v>
      </c>
      <c r="E22" s="1278" t="s">
        <v>2200</v>
      </c>
      <c r="F22" s="1282" t="s">
        <v>2188</v>
      </c>
    </row>
    <row r="23" spans="1:6" ht="38.25">
      <c r="A23" s="1278" t="s">
        <v>2189</v>
      </c>
      <c r="B23" s="1279">
        <v>42906</v>
      </c>
      <c r="C23" s="1280">
        <v>851.47</v>
      </c>
      <c r="D23" s="1284">
        <v>0</v>
      </c>
      <c r="E23" s="1294" t="s">
        <v>1084</v>
      </c>
      <c r="F23" s="1282" t="s">
        <v>2188</v>
      </c>
    </row>
    <row r="24" spans="1:6" ht="51">
      <c r="A24" s="1278" t="s">
        <v>2189</v>
      </c>
      <c r="B24" s="1279">
        <v>42993</v>
      </c>
      <c r="C24" s="1280">
        <v>1968</v>
      </c>
      <c r="D24" s="1284">
        <v>0</v>
      </c>
      <c r="E24" s="1295" t="s">
        <v>2203</v>
      </c>
      <c r="F24" s="1282" t="s">
        <v>2188</v>
      </c>
    </row>
    <row r="25" spans="1:6" ht="19.5" customHeight="1">
      <c r="A25" s="1278" t="s">
        <v>1081</v>
      </c>
      <c r="B25" s="1279">
        <v>43006</v>
      </c>
      <c r="C25" s="1280">
        <v>800</v>
      </c>
      <c r="D25" s="1284">
        <v>0</v>
      </c>
      <c r="E25" s="1278" t="s">
        <v>2200</v>
      </c>
      <c r="F25" s="1282" t="s">
        <v>2188</v>
      </c>
    </row>
    <row r="26" spans="1:6" ht="19.5" customHeight="1">
      <c r="A26" s="1278" t="s">
        <v>1081</v>
      </c>
      <c r="B26" s="1279">
        <v>43006</v>
      </c>
      <c r="C26" s="1280">
        <v>800</v>
      </c>
      <c r="D26" s="1284">
        <v>0</v>
      </c>
      <c r="E26" s="1278" t="s">
        <v>2200</v>
      </c>
      <c r="F26" s="1282" t="s">
        <v>2188</v>
      </c>
    </row>
    <row r="27" spans="1:6" ht="19.5" customHeight="1">
      <c r="A27" s="1278" t="s">
        <v>1081</v>
      </c>
      <c r="B27" s="1279">
        <v>43057</v>
      </c>
      <c r="C27" s="1280">
        <v>369</v>
      </c>
      <c r="D27" s="1284">
        <v>0</v>
      </c>
      <c r="E27" s="1278" t="s">
        <v>2202</v>
      </c>
      <c r="F27" s="1282" t="s">
        <v>2188</v>
      </c>
    </row>
    <row r="28" spans="1:6" ht="19.5" customHeight="1">
      <c r="A28" s="1278" t="s">
        <v>1081</v>
      </c>
      <c r="B28" s="1279">
        <v>43115</v>
      </c>
      <c r="C28" s="1280">
        <v>850</v>
      </c>
      <c r="D28" s="1284">
        <v>0</v>
      </c>
      <c r="E28" s="1278" t="s">
        <v>2200</v>
      </c>
      <c r="F28" s="1282" t="s">
        <v>2188</v>
      </c>
    </row>
    <row r="29" spans="1:6" ht="19.5" customHeight="1">
      <c r="A29" s="1278" t="s">
        <v>1081</v>
      </c>
      <c r="B29" s="1279">
        <v>43115</v>
      </c>
      <c r="C29" s="1280">
        <v>1700</v>
      </c>
      <c r="D29" s="1284">
        <v>0</v>
      </c>
      <c r="E29" s="1278" t="s">
        <v>2200</v>
      </c>
      <c r="F29" s="1282" t="s">
        <v>2188</v>
      </c>
    </row>
    <row r="30" spans="1:6" ht="19.5" customHeight="1">
      <c r="A30" s="1278" t="s">
        <v>1081</v>
      </c>
      <c r="B30" s="1279">
        <v>43115</v>
      </c>
      <c r="C30" s="1280">
        <v>850</v>
      </c>
      <c r="D30" s="1284">
        <v>0</v>
      </c>
      <c r="E30" s="1278" t="s">
        <v>2200</v>
      </c>
      <c r="F30" s="1282" t="s">
        <v>2188</v>
      </c>
    </row>
    <row r="31" spans="1:6" ht="19.5" customHeight="1">
      <c r="A31" s="1278" t="s">
        <v>1081</v>
      </c>
      <c r="B31" s="1279">
        <v>43115</v>
      </c>
      <c r="C31" s="1280">
        <v>1700</v>
      </c>
      <c r="D31" s="1284">
        <v>0</v>
      </c>
      <c r="E31" s="1278" t="s">
        <v>2200</v>
      </c>
      <c r="F31" s="1282" t="s">
        <v>2188</v>
      </c>
    </row>
    <row r="32" spans="1:6" ht="51">
      <c r="A32" s="1278" t="s">
        <v>2189</v>
      </c>
      <c r="B32" s="1279">
        <v>43119</v>
      </c>
      <c r="C32" s="1280">
        <v>1805.57</v>
      </c>
      <c r="D32" s="1284">
        <v>0</v>
      </c>
      <c r="E32" s="1295" t="s">
        <v>2203</v>
      </c>
      <c r="F32" s="1282" t="s">
        <v>2188</v>
      </c>
    </row>
    <row r="33" spans="1:6" ht="19.5" customHeight="1">
      <c r="A33" s="1278" t="s">
        <v>2189</v>
      </c>
      <c r="B33" s="1279">
        <v>43161</v>
      </c>
      <c r="C33" s="1280">
        <v>50000</v>
      </c>
      <c r="D33" s="1284">
        <v>0</v>
      </c>
      <c r="E33" s="1278" t="s">
        <v>2204</v>
      </c>
      <c r="F33" s="1282" t="s">
        <v>2188</v>
      </c>
    </row>
    <row r="34" spans="1:6" ht="19.5" customHeight="1">
      <c r="A34" s="1278" t="s">
        <v>2189</v>
      </c>
      <c r="B34" s="1279">
        <v>43178</v>
      </c>
      <c r="C34" s="1280">
        <v>1213.28</v>
      </c>
      <c r="D34" s="1284">
        <v>0</v>
      </c>
      <c r="E34" s="1278" t="s">
        <v>2200</v>
      </c>
      <c r="F34" s="1282" t="s">
        <v>2188</v>
      </c>
    </row>
    <row r="35" spans="1:6" ht="19.5" customHeight="1">
      <c r="A35" s="1278" t="s">
        <v>2189</v>
      </c>
      <c r="B35" s="1279">
        <v>43178</v>
      </c>
      <c r="C35" s="1280">
        <v>606.4</v>
      </c>
      <c r="D35" s="1284">
        <v>0</v>
      </c>
      <c r="E35" s="1278" t="s">
        <v>2200</v>
      </c>
      <c r="F35" s="1282" t="s">
        <v>2188</v>
      </c>
    </row>
    <row r="36" spans="1:6" ht="19.5" customHeight="1">
      <c r="A36" s="1278" t="s">
        <v>2189</v>
      </c>
      <c r="B36" s="1279">
        <v>43178</v>
      </c>
      <c r="C36" s="1280">
        <v>606.4</v>
      </c>
      <c r="D36" s="1284">
        <v>0</v>
      </c>
      <c r="E36" s="1278" t="s">
        <v>2200</v>
      </c>
      <c r="F36" s="1282" t="s">
        <v>2188</v>
      </c>
    </row>
    <row r="37" spans="1:6" ht="19.5" customHeight="1">
      <c r="A37" s="1278" t="s">
        <v>2189</v>
      </c>
      <c r="B37" s="1279">
        <v>43178</v>
      </c>
      <c r="C37" s="1280">
        <v>1213.28</v>
      </c>
      <c r="D37" s="1284">
        <v>0</v>
      </c>
      <c r="E37" s="1278" t="s">
        <v>2200</v>
      </c>
      <c r="F37" s="1282" t="s">
        <v>2188</v>
      </c>
    </row>
    <row r="38" spans="1:6" ht="19.5" customHeight="1">
      <c r="A38" s="1278" t="s">
        <v>1081</v>
      </c>
      <c r="B38" s="1279">
        <v>43280</v>
      </c>
      <c r="C38" s="1280">
        <v>259.04</v>
      </c>
      <c r="D38" s="1284">
        <v>0</v>
      </c>
      <c r="E38" s="1278" t="s">
        <v>2200</v>
      </c>
      <c r="F38" s="1282" t="s">
        <v>2188</v>
      </c>
    </row>
    <row r="39" spans="1:6" ht="19.5" customHeight="1">
      <c r="A39" s="1278" t="s">
        <v>1081</v>
      </c>
      <c r="B39" s="1279">
        <v>43280</v>
      </c>
      <c r="C39" s="1280">
        <v>575.64</v>
      </c>
      <c r="D39" s="1284">
        <v>0</v>
      </c>
      <c r="E39" s="1278" t="s">
        <v>2200</v>
      </c>
      <c r="F39" s="1282" t="s">
        <v>2188</v>
      </c>
    </row>
    <row r="40" spans="1:6" ht="127.5">
      <c r="A40" s="1278" t="s">
        <v>2189</v>
      </c>
      <c r="B40" s="1279">
        <v>43309</v>
      </c>
      <c r="C40" s="1280">
        <v>26180.28</v>
      </c>
      <c r="D40" s="1284">
        <v>0</v>
      </c>
      <c r="E40" s="1296" t="s">
        <v>2206</v>
      </c>
      <c r="F40" s="1282" t="s">
        <v>2188</v>
      </c>
    </row>
    <row r="41" spans="1:6" ht="51">
      <c r="A41" s="1278" t="s">
        <v>2189</v>
      </c>
      <c r="B41" s="1279">
        <v>43309</v>
      </c>
      <c r="C41" s="1280">
        <v>2069.06</v>
      </c>
      <c r="D41" s="1284">
        <v>0</v>
      </c>
      <c r="E41" s="1296" t="s">
        <v>2205</v>
      </c>
      <c r="F41" s="1282" t="s">
        <v>2188</v>
      </c>
    </row>
    <row r="42" spans="1:6" ht="51">
      <c r="A42" s="1278" t="s">
        <v>2189</v>
      </c>
      <c r="B42" s="1279">
        <v>43309</v>
      </c>
      <c r="C42" s="1280">
        <v>13530</v>
      </c>
      <c r="D42" s="1284">
        <v>0</v>
      </c>
      <c r="E42" s="1295" t="s">
        <v>2207</v>
      </c>
      <c r="F42" s="1282" t="s">
        <v>2188</v>
      </c>
    </row>
    <row r="43" spans="1:6" ht="19.5" customHeight="1">
      <c r="A43" s="1278" t="s">
        <v>1081</v>
      </c>
      <c r="B43" s="1279">
        <v>43364</v>
      </c>
      <c r="C43" s="1280">
        <v>390</v>
      </c>
      <c r="D43" s="1284">
        <v>0</v>
      </c>
      <c r="E43" s="1278" t="s">
        <v>2196</v>
      </c>
      <c r="F43" s="1282" t="s">
        <v>2188</v>
      </c>
    </row>
    <row r="44" spans="1:6" ht="25.5" customHeight="1">
      <c r="A44" s="1278" t="s">
        <v>2189</v>
      </c>
      <c r="B44" s="1279">
        <v>43367</v>
      </c>
      <c r="C44" s="1280">
        <v>528.9</v>
      </c>
      <c r="D44" s="1284">
        <v>0</v>
      </c>
      <c r="E44" s="1295" t="s">
        <v>2209</v>
      </c>
      <c r="F44" s="1282" t="s">
        <v>2188</v>
      </c>
    </row>
    <row r="45" spans="1:6" ht="19.5" customHeight="1">
      <c r="A45" s="1278" t="s">
        <v>2189</v>
      </c>
      <c r="B45" s="1279">
        <v>43367</v>
      </c>
      <c r="C45" s="1280">
        <v>9720</v>
      </c>
      <c r="D45" s="1284">
        <v>0</v>
      </c>
      <c r="E45" s="1278" t="s">
        <v>2208</v>
      </c>
      <c r="F45" s="1282" t="s">
        <v>2188</v>
      </c>
    </row>
    <row r="46" spans="1:6" ht="19.5" customHeight="1">
      <c r="A46" s="1278" t="s">
        <v>2189</v>
      </c>
      <c r="B46" s="1279">
        <v>43402</v>
      </c>
      <c r="C46" s="1280">
        <v>2890.64</v>
      </c>
      <c r="D46" s="1284">
        <v>0</v>
      </c>
      <c r="E46" s="1296" t="s">
        <v>2210</v>
      </c>
      <c r="F46" s="1282" t="s">
        <v>2188</v>
      </c>
    </row>
    <row r="47" spans="1:6" ht="19.5" customHeight="1">
      <c r="A47" s="1278" t="s">
        <v>1081</v>
      </c>
      <c r="B47" s="1279">
        <v>43408</v>
      </c>
      <c r="C47" s="1280">
        <v>1985.96</v>
      </c>
      <c r="D47" s="1284">
        <v>0</v>
      </c>
      <c r="E47" s="1278" t="s">
        <v>2200</v>
      </c>
      <c r="F47" s="1282" t="s">
        <v>2188</v>
      </c>
    </row>
    <row r="48" spans="1:6" ht="19.5" customHeight="1">
      <c r="A48" s="1278" t="s">
        <v>1081</v>
      </c>
      <c r="B48" s="1279">
        <v>43454</v>
      </c>
      <c r="C48" s="1280">
        <v>606.4</v>
      </c>
      <c r="D48" s="1284">
        <v>0</v>
      </c>
      <c r="E48" s="1278" t="s">
        <v>2200</v>
      </c>
      <c r="F48" s="1282" t="s">
        <v>2188</v>
      </c>
    </row>
    <row r="49" spans="1:6" ht="19.5" customHeight="1">
      <c r="A49" s="1278" t="s">
        <v>1081</v>
      </c>
      <c r="B49" s="1279">
        <v>43477</v>
      </c>
      <c r="C49" s="1280">
        <v>259.04</v>
      </c>
      <c r="D49" s="1284">
        <v>0</v>
      </c>
      <c r="E49" s="1278" t="s">
        <v>2200</v>
      </c>
      <c r="F49" s="1282" t="s">
        <v>2188</v>
      </c>
    </row>
    <row r="50" spans="1:6" ht="51">
      <c r="A50" s="1278" t="s">
        <v>2189</v>
      </c>
      <c r="B50" s="1279">
        <v>43488</v>
      </c>
      <c r="C50" s="1280">
        <v>2942.43</v>
      </c>
      <c r="D50" s="1284">
        <v>0</v>
      </c>
      <c r="E50" s="1295" t="s">
        <v>2203</v>
      </c>
      <c r="F50" s="1282" t="s">
        <v>2188</v>
      </c>
    </row>
    <row r="51" spans="1:6" ht="19.5" customHeight="1">
      <c r="A51" s="1278" t="s">
        <v>2187</v>
      </c>
      <c r="B51" s="1279">
        <v>43493</v>
      </c>
      <c r="C51" s="1280">
        <v>700</v>
      </c>
      <c r="D51" s="1284">
        <v>0</v>
      </c>
      <c r="E51" s="1278" t="s">
        <v>2233</v>
      </c>
      <c r="F51" s="1282" t="s">
        <v>2188</v>
      </c>
    </row>
    <row r="52" spans="1:6" ht="19.5" customHeight="1">
      <c r="A52" s="1278" t="s">
        <v>1081</v>
      </c>
      <c r="B52" s="1279">
        <v>43500</v>
      </c>
      <c r="C52" s="1280">
        <v>570</v>
      </c>
      <c r="D52" s="1284">
        <v>0</v>
      </c>
      <c r="E52" s="1295" t="s">
        <v>2211</v>
      </c>
      <c r="F52" s="1282" t="s">
        <v>2188</v>
      </c>
    </row>
    <row r="53" spans="1:6" ht="19.5" customHeight="1">
      <c r="A53" s="1278" t="s">
        <v>1081</v>
      </c>
      <c r="B53" s="1279">
        <v>43521</v>
      </c>
      <c r="C53" s="1280">
        <v>577.85</v>
      </c>
      <c r="D53" s="1284">
        <v>0</v>
      </c>
      <c r="E53" s="1278" t="s">
        <v>2200</v>
      </c>
      <c r="F53" s="1282" t="s">
        <v>2188</v>
      </c>
    </row>
    <row r="54" spans="1:6" ht="19.5" customHeight="1">
      <c r="A54" s="1278" t="s">
        <v>1081</v>
      </c>
      <c r="B54" s="1279">
        <v>43521</v>
      </c>
      <c r="C54" s="1280">
        <v>294.46</v>
      </c>
      <c r="D54" s="1284">
        <v>0</v>
      </c>
      <c r="E54" s="1278" t="s">
        <v>2200</v>
      </c>
      <c r="F54" s="1282" t="s">
        <v>2188</v>
      </c>
    </row>
    <row r="55" spans="1:6" ht="52.5" customHeight="1">
      <c r="A55" s="1278" t="s">
        <v>2189</v>
      </c>
      <c r="B55" s="1279">
        <v>43524</v>
      </c>
      <c r="C55" s="1280">
        <v>3600</v>
      </c>
      <c r="D55" s="1284">
        <v>0</v>
      </c>
      <c r="E55" s="1295" t="s">
        <v>2203</v>
      </c>
      <c r="F55" s="1282" t="s">
        <v>2188</v>
      </c>
    </row>
    <row r="56" spans="1:6" ht="19.5" customHeight="1">
      <c r="A56" s="1278" t="s">
        <v>1081</v>
      </c>
      <c r="B56" s="1279">
        <v>43528</v>
      </c>
      <c r="C56" s="1280">
        <v>228.04</v>
      </c>
      <c r="D56" s="1284">
        <v>0</v>
      </c>
      <c r="E56" s="1278" t="s">
        <v>2200</v>
      </c>
      <c r="F56" s="1282" t="s">
        <v>2188</v>
      </c>
    </row>
    <row r="57" spans="1:6" ht="19.5" customHeight="1">
      <c r="A57" s="1278" t="s">
        <v>1081</v>
      </c>
      <c r="B57" s="1279">
        <v>43528</v>
      </c>
      <c r="C57" s="1280">
        <v>577.85</v>
      </c>
      <c r="D57" s="1284">
        <v>0</v>
      </c>
      <c r="E57" s="1278" t="s">
        <v>2200</v>
      </c>
      <c r="F57" s="1282" t="s">
        <v>2188</v>
      </c>
    </row>
    <row r="58" spans="1:6" ht="19.5" customHeight="1">
      <c r="A58" s="1278" t="s">
        <v>2187</v>
      </c>
      <c r="B58" s="1279">
        <v>43529</v>
      </c>
      <c r="C58" s="1280">
        <v>5905.54</v>
      </c>
      <c r="D58" s="1284">
        <v>0</v>
      </c>
      <c r="E58" s="1278" t="s">
        <v>2212</v>
      </c>
      <c r="F58" s="1282" t="s">
        <v>2188</v>
      </c>
    </row>
    <row r="59" spans="1:6" ht="57" customHeight="1">
      <c r="A59" s="1278" t="s">
        <v>2189</v>
      </c>
      <c r="B59" s="1279">
        <v>43578</v>
      </c>
      <c r="C59" s="1280">
        <v>3000</v>
      </c>
      <c r="D59" s="1284">
        <v>0</v>
      </c>
      <c r="E59" s="1296" t="s">
        <v>2213</v>
      </c>
      <c r="F59" s="1282" t="s">
        <v>2188</v>
      </c>
    </row>
    <row r="60" spans="1:6" ht="19.5" customHeight="1">
      <c r="A60" s="1278" t="s">
        <v>2187</v>
      </c>
      <c r="B60" s="1279">
        <v>43578</v>
      </c>
      <c r="C60" s="1280">
        <v>5923.62</v>
      </c>
      <c r="D60" s="1284">
        <v>0</v>
      </c>
      <c r="E60" s="1278" t="s">
        <v>2212</v>
      </c>
      <c r="F60" s="1282" t="s">
        <v>2188</v>
      </c>
    </row>
    <row r="61" spans="1:6" ht="63.75">
      <c r="A61" s="1278" t="s">
        <v>2189</v>
      </c>
      <c r="B61" s="1279">
        <v>43622</v>
      </c>
      <c r="C61" s="1280">
        <v>1542.53</v>
      </c>
      <c r="D61" s="1284">
        <v>0</v>
      </c>
      <c r="E61" s="1295" t="s">
        <v>2232</v>
      </c>
      <c r="F61" s="1282" t="s">
        <v>2188</v>
      </c>
    </row>
    <row r="62" spans="1:6" ht="25.5">
      <c r="A62" s="1278" t="s">
        <v>2189</v>
      </c>
      <c r="B62" s="1279">
        <v>43626</v>
      </c>
      <c r="C62" s="1280">
        <v>5460.96</v>
      </c>
      <c r="D62" s="1284">
        <v>0</v>
      </c>
      <c r="E62" s="1295" t="s">
        <v>2231</v>
      </c>
      <c r="F62" s="1282" t="s">
        <v>2188</v>
      </c>
    </row>
    <row r="63" spans="1:6" ht="42.75" customHeight="1">
      <c r="A63" s="1278" t="s">
        <v>2189</v>
      </c>
      <c r="B63" s="1279">
        <v>43636</v>
      </c>
      <c r="C63" s="1280">
        <v>26705.11</v>
      </c>
      <c r="D63" s="1284">
        <v>0</v>
      </c>
      <c r="E63" s="1295" t="s">
        <v>2214</v>
      </c>
      <c r="F63" s="1282" t="s">
        <v>2188</v>
      </c>
    </row>
    <row r="64" spans="1:6" ht="39" customHeight="1">
      <c r="A64" s="1278" t="s">
        <v>2187</v>
      </c>
      <c r="B64" s="1279">
        <v>43636</v>
      </c>
      <c r="C64" s="1280">
        <v>0</v>
      </c>
      <c r="D64" s="1284">
        <v>7010.46</v>
      </c>
      <c r="E64" s="1295" t="s">
        <v>2234</v>
      </c>
      <c r="F64" s="1282" t="s">
        <v>2188</v>
      </c>
    </row>
    <row r="65" spans="1:6" ht="42" customHeight="1">
      <c r="A65" s="1278" t="s">
        <v>2189</v>
      </c>
      <c r="B65" s="1279">
        <v>43656</v>
      </c>
      <c r="C65" s="1280">
        <v>2022.38</v>
      </c>
      <c r="D65" s="1284">
        <v>0</v>
      </c>
      <c r="E65" s="1296" t="s">
        <v>2215</v>
      </c>
      <c r="F65" s="1282" t="s">
        <v>2188</v>
      </c>
    </row>
    <row r="66" spans="1:6" ht="51">
      <c r="A66" s="1278" t="s">
        <v>2189</v>
      </c>
      <c r="B66" s="1279">
        <v>43658</v>
      </c>
      <c r="C66" s="1280">
        <v>2334.41</v>
      </c>
      <c r="D66" s="1284">
        <v>0</v>
      </c>
      <c r="E66" s="1295" t="s">
        <v>2230</v>
      </c>
      <c r="F66" s="1282" t="s">
        <v>2188</v>
      </c>
    </row>
    <row r="67" spans="1:6" ht="19.5" customHeight="1">
      <c r="A67" s="1491" t="s">
        <v>472</v>
      </c>
      <c r="B67" s="1492"/>
      <c r="C67" s="1290">
        <f>SUM(C3:C66)</f>
        <v>234752.06999999998</v>
      </c>
      <c r="D67" s="1290">
        <f>SUM(D3:D66)</f>
        <v>7010.46</v>
      </c>
      <c r="E67" s="1277"/>
      <c r="F67" s="1283"/>
    </row>
    <row r="69" ht="15">
      <c r="A69" s="1289" t="s">
        <v>2192</v>
      </c>
    </row>
    <row r="70" spans="1:5" ht="19.5" customHeight="1">
      <c r="A70" s="1288" t="s">
        <v>2190</v>
      </c>
      <c r="B70" s="1285" t="s">
        <v>869</v>
      </c>
      <c r="C70" s="1286" t="s">
        <v>870</v>
      </c>
      <c r="D70" s="1287" t="s">
        <v>2225</v>
      </c>
      <c r="E70" s="1285" t="s">
        <v>1964</v>
      </c>
    </row>
    <row r="71" spans="1:5" ht="81" customHeight="1">
      <c r="A71" s="1278" t="s">
        <v>1083</v>
      </c>
      <c r="B71" s="1279">
        <v>42989</v>
      </c>
      <c r="C71" s="1280">
        <v>1374.77</v>
      </c>
      <c r="D71" s="1284">
        <v>0</v>
      </c>
      <c r="E71" s="1294" t="s">
        <v>2224</v>
      </c>
    </row>
    <row r="72" spans="1:5" ht="25.5">
      <c r="A72" s="1278" t="s">
        <v>1083</v>
      </c>
      <c r="B72" s="1279">
        <v>43567</v>
      </c>
      <c r="C72" s="1280">
        <v>6863.19</v>
      </c>
      <c r="D72" s="1284">
        <v>0</v>
      </c>
      <c r="E72" s="1295" t="s">
        <v>2222</v>
      </c>
    </row>
    <row r="73" spans="1:5" ht="51">
      <c r="A73" s="1278" t="s">
        <v>1082</v>
      </c>
      <c r="B73" s="1279">
        <v>43700</v>
      </c>
      <c r="C73" s="1280">
        <v>976.1</v>
      </c>
      <c r="D73" s="1284">
        <v>0</v>
      </c>
      <c r="E73" s="1295" t="s">
        <v>2223</v>
      </c>
    </row>
    <row r="74" spans="1:4" ht="19.5" customHeight="1">
      <c r="A74" s="1491" t="s">
        <v>472</v>
      </c>
      <c r="B74" s="1492"/>
      <c r="C74" s="1290">
        <f>SUM(C71:C73)</f>
        <v>9214.06</v>
      </c>
      <c r="D74" s="1290">
        <f>SUM(D71:D73)</f>
        <v>0</v>
      </c>
    </row>
    <row r="76" ht="15">
      <c r="A76" s="1289" t="s">
        <v>2193</v>
      </c>
    </row>
    <row r="77" spans="1:5" ht="19.5" customHeight="1">
      <c r="A77" s="1288" t="s">
        <v>2190</v>
      </c>
      <c r="B77" s="1285" t="s">
        <v>869</v>
      </c>
      <c r="C77" s="1286" t="s">
        <v>870</v>
      </c>
      <c r="D77" s="1287" t="s">
        <v>2225</v>
      </c>
      <c r="E77" s="1285" t="s">
        <v>1964</v>
      </c>
    </row>
    <row r="78" spans="1:5" ht="25.5">
      <c r="A78" s="1291" t="s">
        <v>2194</v>
      </c>
      <c r="B78" s="1292">
        <v>43016</v>
      </c>
      <c r="C78" s="1293">
        <v>2410.98</v>
      </c>
      <c r="D78" s="1293">
        <v>0</v>
      </c>
      <c r="E78" s="1300" t="s">
        <v>2195</v>
      </c>
    </row>
  </sheetData>
  <sheetProtection/>
  <mergeCells count="2">
    <mergeCell ref="A67:B67"/>
    <mergeCell ref="A74:B74"/>
  </mergeCells>
  <printOptions/>
  <pageMargins left="0.35433070866141736" right="0.35433070866141736" top="0.984251968503937" bottom="0.7874015748031497" header="0.5118110236220472" footer="0.5118110236220472"/>
  <pageSetup fitToHeight="3" fitToWidth="1" horizontalDpi="300" verticalDpi="300" orientation="portrait" paperSize="9" scale="94" r:id="rId1"/>
  <headerFooter alignWithMargins="0">
    <oddHeader>&amp;Lzałącznik nr 15
Informacje o przebiegu szkodowym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21"/>
  <sheetViews>
    <sheetView view="pageBreakPreview" zoomScale="110" zoomScaleSheetLayoutView="110" workbookViewId="0" topLeftCell="A1">
      <selection activeCell="E29" sqref="E29"/>
    </sheetView>
  </sheetViews>
  <sheetFormatPr defaultColWidth="9.140625" defaultRowHeight="15"/>
  <cols>
    <col min="1" max="1" width="5.421875" style="62" customWidth="1"/>
    <col min="2" max="2" width="42.7109375" style="65" customWidth="1"/>
    <col min="3" max="3" width="18.28125" style="66" customWidth="1"/>
    <col min="4" max="4" width="13.00390625" style="65" customWidth="1"/>
    <col min="5" max="5" width="30.421875" style="67" customWidth="1"/>
    <col min="6" max="6" width="28.28125" style="67" hidden="1" customWidth="1"/>
    <col min="7" max="16384" width="9.140625" style="64" customWidth="1"/>
  </cols>
  <sheetData>
    <row r="1" spans="1:6" s="60" customFormat="1" ht="16.5" thickBot="1">
      <c r="A1" s="356" t="s">
        <v>322</v>
      </c>
      <c r="B1" s="357" t="s">
        <v>598</v>
      </c>
      <c r="C1" s="357" t="s">
        <v>599</v>
      </c>
      <c r="D1" s="357" t="s">
        <v>600</v>
      </c>
      <c r="E1" s="357" t="s">
        <v>601</v>
      </c>
      <c r="F1" s="357"/>
    </row>
    <row r="2" spans="1:6" s="60" customFormat="1" ht="15.75">
      <c r="A2" s="338">
        <v>1</v>
      </c>
      <c r="B2" s="358" t="s">
        <v>289</v>
      </c>
      <c r="C2" s="506" t="s">
        <v>602</v>
      </c>
      <c r="D2" s="507" t="s">
        <v>603</v>
      </c>
      <c r="E2" s="1155" t="s">
        <v>325</v>
      </c>
      <c r="F2" s="508"/>
    </row>
    <row r="3" spans="1:6" s="60" customFormat="1" ht="15.75">
      <c r="A3" s="338"/>
      <c r="B3" s="359" t="s">
        <v>604</v>
      </c>
      <c r="C3" s="479"/>
      <c r="D3" s="479"/>
      <c r="E3" s="1156" t="s">
        <v>238</v>
      </c>
      <c r="F3" s="479"/>
    </row>
    <row r="4" spans="1:6" s="61" customFormat="1" ht="30" customHeight="1">
      <c r="A4" s="361">
        <v>2</v>
      </c>
      <c r="B4" s="344" t="s">
        <v>307</v>
      </c>
      <c r="C4" s="509" t="s">
        <v>606</v>
      </c>
      <c r="D4" s="510" t="s">
        <v>607</v>
      </c>
      <c r="E4" s="1156" t="s">
        <v>608</v>
      </c>
      <c r="F4" s="479" t="s">
        <v>609</v>
      </c>
    </row>
    <row r="5" spans="1:6" s="61" customFormat="1" ht="15.75">
      <c r="A5" s="1493">
        <v>3</v>
      </c>
      <c r="B5" s="344" t="s">
        <v>184</v>
      </c>
      <c r="C5" s="479" t="s">
        <v>610</v>
      </c>
      <c r="D5" s="479">
        <v>519600818</v>
      </c>
      <c r="E5" s="1156" t="s">
        <v>611</v>
      </c>
      <c r="F5" s="479"/>
    </row>
    <row r="6" spans="1:6" s="61" customFormat="1" ht="15.75">
      <c r="A6" s="1494"/>
      <c r="B6" s="344" t="s">
        <v>2886</v>
      </c>
      <c r="C6" s="479"/>
      <c r="D6" s="479"/>
      <c r="E6" s="1156"/>
      <c r="F6" s="479"/>
    </row>
    <row r="7" spans="1:6" s="61" customFormat="1" ht="30" customHeight="1">
      <c r="A7" s="362">
        <v>4</v>
      </c>
      <c r="B7" s="344" t="s">
        <v>308</v>
      </c>
      <c r="C7" s="479" t="s">
        <v>612</v>
      </c>
      <c r="D7" s="479">
        <v>510927707</v>
      </c>
      <c r="E7" s="1156" t="s">
        <v>836</v>
      </c>
      <c r="F7" s="479"/>
    </row>
    <row r="8" spans="1:6" s="61" customFormat="1" ht="30" customHeight="1">
      <c r="A8" s="363">
        <v>5</v>
      </c>
      <c r="B8" s="344" t="s">
        <v>309</v>
      </c>
      <c r="C8" s="479" t="s">
        <v>613</v>
      </c>
      <c r="D8" s="479">
        <v>280284569</v>
      </c>
      <c r="E8" s="1156" t="s">
        <v>614</v>
      </c>
      <c r="F8" s="479"/>
    </row>
    <row r="9" spans="1:6" s="60" customFormat="1" ht="15" customHeight="1">
      <c r="A9" s="362">
        <v>6</v>
      </c>
      <c r="B9" s="344" t="s">
        <v>615</v>
      </c>
      <c r="C9" s="479" t="s">
        <v>616</v>
      </c>
      <c r="D9" s="479">
        <v>510889711</v>
      </c>
      <c r="E9" s="1156" t="s">
        <v>617</v>
      </c>
      <c r="F9" s="479"/>
    </row>
    <row r="10" spans="1:6" s="61" customFormat="1" ht="15" customHeight="1">
      <c r="A10" s="363">
        <v>7</v>
      </c>
      <c r="B10" s="344" t="s">
        <v>310</v>
      </c>
      <c r="C10" s="479" t="s">
        <v>1015</v>
      </c>
      <c r="D10" s="479">
        <v>510359960</v>
      </c>
      <c r="E10" s="1156" t="s">
        <v>325</v>
      </c>
      <c r="F10" s="479"/>
    </row>
    <row r="11" spans="1:6" s="61" customFormat="1" ht="15" customHeight="1">
      <c r="A11" s="362">
        <v>8</v>
      </c>
      <c r="B11" s="360" t="s">
        <v>1393</v>
      </c>
      <c r="C11" s="479" t="s">
        <v>1015</v>
      </c>
      <c r="D11" s="511">
        <v>510891731</v>
      </c>
      <c r="E11" s="1157" t="s">
        <v>618</v>
      </c>
      <c r="F11" s="511"/>
    </row>
    <row r="12" spans="1:6" s="61" customFormat="1" ht="30" customHeight="1">
      <c r="A12" s="363">
        <v>9</v>
      </c>
      <c r="B12" s="344" t="s">
        <v>1016</v>
      </c>
      <c r="C12" s="479" t="s">
        <v>1015</v>
      </c>
      <c r="D12" s="512" t="s">
        <v>620</v>
      </c>
      <c r="E12" s="826" t="s">
        <v>621</v>
      </c>
      <c r="F12" s="152"/>
    </row>
    <row r="13" spans="1:6" s="61" customFormat="1" ht="30" customHeight="1">
      <c r="A13" s="362">
        <v>10</v>
      </c>
      <c r="B13" s="344" t="s">
        <v>1380</v>
      </c>
      <c r="C13" s="479" t="s">
        <v>1015</v>
      </c>
      <c r="D13" s="512" t="s">
        <v>622</v>
      </c>
      <c r="E13" s="826" t="s">
        <v>623</v>
      </c>
      <c r="F13" s="152"/>
    </row>
    <row r="14" spans="1:6" s="61" customFormat="1" ht="30" customHeight="1">
      <c r="A14" s="363">
        <v>11</v>
      </c>
      <c r="B14" s="344" t="s">
        <v>1017</v>
      </c>
      <c r="C14" s="479" t="s">
        <v>1015</v>
      </c>
      <c r="D14" s="512" t="s">
        <v>624</v>
      </c>
      <c r="E14" s="826" t="s">
        <v>625</v>
      </c>
      <c r="F14" s="152"/>
    </row>
    <row r="15" spans="1:6" s="61" customFormat="1" ht="30" customHeight="1">
      <c r="A15" s="362">
        <v>12</v>
      </c>
      <c r="B15" s="344" t="s">
        <v>81</v>
      </c>
      <c r="C15" s="479" t="s">
        <v>1015</v>
      </c>
      <c r="D15" s="152">
        <v>367993590</v>
      </c>
      <c r="E15" s="826" t="s">
        <v>619</v>
      </c>
      <c r="F15" s="152"/>
    </row>
    <row r="16" spans="1:6" s="61" customFormat="1" ht="15" customHeight="1">
      <c r="A16" s="363">
        <v>13</v>
      </c>
      <c r="B16" s="361" t="s">
        <v>311</v>
      </c>
      <c r="C16" s="479" t="s">
        <v>1015</v>
      </c>
      <c r="D16" s="152">
        <v>511405218</v>
      </c>
      <c r="E16" s="826" t="s">
        <v>626</v>
      </c>
      <c r="F16" s="152"/>
    </row>
    <row r="17" spans="1:6" s="61" customFormat="1" ht="15" customHeight="1">
      <c r="A17" s="362">
        <v>14</v>
      </c>
      <c r="B17" s="361" t="s">
        <v>312</v>
      </c>
      <c r="C17" s="479" t="s">
        <v>1015</v>
      </c>
      <c r="D17" s="152">
        <v>511405247</v>
      </c>
      <c r="E17" s="826" t="s">
        <v>627</v>
      </c>
      <c r="F17" s="152"/>
    </row>
    <row r="18" spans="1:6" s="60" customFormat="1" ht="15" customHeight="1">
      <c r="A18" s="361">
        <v>15</v>
      </c>
      <c r="B18" s="361" t="s">
        <v>313</v>
      </c>
      <c r="C18" s="479" t="s">
        <v>1015</v>
      </c>
      <c r="D18" s="152">
        <v>511405260</v>
      </c>
      <c r="E18" s="826" t="s">
        <v>628</v>
      </c>
      <c r="F18" s="152"/>
    </row>
    <row r="19" spans="1:6" s="60" customFormat="1" ht="15" customHeight="1">
      <c r="A19" s="361">
        <v>16</v>
      </c>
      <c r="B19" s="361" t="s">
        <v>314</v>
      </c>
      <c r="C19" s="479" t="s">
        <v>1015</v>
      </c>
      <c r="D19" s="152">
        <v>511405276</v>
      </c>
      <c r="E19" s="826" t="s">
        <v>629</v>
      </c>
      <c r="F19" s="152"/>
    </row>
    <row r="20" spans="1:6" s="61" customFormat="1" ht="15" customHeight="1">
      <c r="A20" s="361">
        <v>17</v>
      </c>
      <c r="B20" s="361" t="s">
        <v>315</v>
      </c>
      <c r="C20" s="479" t="s">
        <v>1015</v>
      </c>
      <c r="D20" s="152">
        <v>511405282</v>
      </c>
      <c r="E20" s="826" t="s">
        <v>630</v>
      </c>
      <c r="F20" s="478"/>
    </row>
    <row r="21" spans="1:7" s="61" customFormat="1" ht="60.75">
      <c r="A21" s="361">
        <v>18</v>
      </c>
      <c r="B21" s="361" t="s">
        <v>2165</v>
      </c>
      <c r="C21" s="479" t="s">
        <v>1015</v>
      </c>
      <c r="D21" s="152"/>
      <c r="E21" s="826" t="s">
        <v>2166</v>
      </c>
      <c r="F21" s="478"/>
      <c r="G21" s="1276" t="s">
        <v>2185</v>
      </c>
    </row>
    <row r="22" spans="1:6" s="61" customFormat="1" ht="15" customHeight="1" thickBot="1">
      <c r="A22" s="361">
        <v>19</v>
      </c>
      <c r="B22" s="344" t="s">
        <v>316</v>
      </c>
      <c r="C22" s="479" t="s">
        <v>631</v>
      </c>
      <c r="D22" s="479">
        <v>510277178</v>
      </c>
      <c r="E22" s="1156" t="s">
        <v>632</v>
      </c>
      <c r="F22" s="513"/>
    </row>
    <row r="23" spans="1:6" ht="15.75">
      <c r="A23" s="339"/>
      <c r="B23" s="74" t="s">
        <v>321</v>
      </c>
      <c r="C23" s="340"/>
      <c r="D23" s="74"/>
      <c r="E23" s="341"/>
      <c r="F23" s="341"/>
    </row>
    <row r="24" spans="1:6" ht="16.5" thickBot="1">
      <c r="A24" s="1500" t="s">
        <v>871</v>
      </c>
      <c r="B24" s="1500"/>
      <c r="C24" s="1500"/>
      <c r="D24" s="74"/>
      <c r="E24" s="341"/>
      <c r="F24" s="341"/>
    </row>
    <row r="25" spans="1:6" ht="16.5" thickBot="1">
      <c r="A25" s="342" t="s">
        <v>633</v>
      </c>
      <c r="B25" s="343" t="s">
        <v>211</v>
      </c>
      <c r="C25" s="343" t="s">
        <v>634</v>
      </c>
      <c r="D25" s="63"/>
      <c r="E25" s="63"/>
      <c r="F25" s="63"/>
    </row>
    <row r="26" spans="1:6" ht="16.5" thickBot="1">
      <c r="A26" s="514" t="s">
        <v>635</v>
      </c>
      <c r="B26" s="515" t="s">
        <v>636</v>
      </c>
      <c r="C26" s="515" t="s">
        <v>637</v>
      </c>
      <c r="D26" s="63"/>
      <c r="E26" s="63"/>
      <c r="F26" s="63"/>
    </row>
    <row r="27" spans="1:6" ht="16.5" thickBot="1">
      <c r="A27" s="514" t="s">
        <v>638</v>
      </c>
      <c r="B27" s="515" t="s">
        <v>636</v>
      </c>
      <c r="C27" s="515" t="s">
        <v>639</v>
      </c>
      <c r="D27" s="63"/>
      <c r="E27" s="63"/>
      <c r="F27" s="63"/>
    </row>
    <row r="28" spans="1:6" ht="30.75" thickBot="1">
      <c r="A28" s="514" t="s">
        <v>640</v>
      </c>
      <c r="B28" s="515" t="s">
        <v>636</v>
      </c>
      <c r="C28" s="515" t="s">
        <v>641</v>
      </c>
      <c r="D28" s="63"/>
      <c r="E28" s="63"/>
      <c r="F28" s="63"/>
    </row>
    <row r="29" spans="1:6" ht="15">
      <c r="A29" s="55"/>
      <c r="B29" s="55"/>
      <c r="C29" s="55"/>
      <c r="D29" s="55"/>
      <c r="E29" s="55"/>
      <c r="F29" s="55"/>
    </row>
    <row r="30" spans="1:6" ht="15.75">
      <c r="A30" s="55"/>
      <c r="B30" s="344" t="s">
        <v>854</v>
      </c>
      <c r="C30" s="345" t="s">
        <v>855</v>
      </c>
      <c r="D30" s="74"/>
      <c r="E30" s="341"/>
      <c r="F30" s="341"/>
    </row>
    <row r="31" spans="1:6" ht="30">
      <c r="A31" s="339"/>
      <c r="B31" s="346" t="s">
        <v>872</v>
      </c>
      <c r="C31" s="347"/>
      <c r="D31" s="74"/>
      <c r="E31" s="341"/>
      <c r="F31" s="341"/>
    </row>
    <row r="32" spans="1:6" ht="19.5" customHeight="1">
      <c r="A32" s="339"/>
      <c r="B32" s="74"/>
      <c r="C32" s="339"/>
      <c r="D32" s="74"/>
      <c r="E32" s="341"/>
      <c r="F32" s="341"/>
    </row>
    <row r="33" spans="1:6" ht="19.5" customHeight="1">
      <c r="A33" s="1495" t="s">
        <v>2887</v>
      </c>
      <c r="B33" s="1495"/>
      <c r="C33" s="1495"/>
      <c r="D33" s="1495"/>
      <c r="E33" s="1495"/>
      <c r="F33" s="341"/>
    </row>
    <row r="34" spans="1:6" ht="15.75">
      <c r="A34" s="348"/>
      <c r="B34" s="1123" t="s">
        <v>2888</v>
      </c>
      <c r="C34" s="340"/>
      <c r="D34" s="63"/>
      <c r="E34" s="63"/>
      <c r="F34" s="341"/>
    </row>
    <row r="35" spans="1:6" ht="15.75">
      <c r="A35" s="348"/>
      <c r="B35" s="1123" t="s">
        <v>2889</v>
      </c>
      <c r="C35" s="340"/>
      <c r="D35" s="63"/>
      <c r="E35" s="63"/>
      <c r="F35" s="341"/>
    </row>
    <row r="36" spans="1:6" ht="15.75">
      <c r="A36" s="348"/>
      <c r="B36" s="1123" t="s">
        <v>2890</v>
      </c>
      <c r="C36" s="340"/>
      <c r="D36" s="63"/>
      <c r="E36" s="63"/>
      <c r="F36" s="341"/>
    </row>
    <row r="37" spans="1:6" ht="15.75">
      <c r="A37" s="348"/>
      <c r="B37" s="1123" t="s">
        <v>2891</v>
      </c>
      <c r="C37" s="340"/>
      <c r="D37" s="63"/>
      <c r="E37" s="63"/>
      <c r="F37" s="341"/>
    </row>
    <row r="38" spans="1:6" ht="15.75">
      <c r="A38" s="348"/>
      <c r="B38" s="1123" t="s">
        <v>2892</v>
      </c>
      <c r="C38" s="340"/>
      <c r="D38" s="63"/>
      <c r="E38" s="63"/>
      <c r="F38" s="341"/>
    </row>
    <row r="39" spans="1:6" ht="15.75">
      <c r="A39" s="348"/>
      <c r="B39" s="1123" t="s">
        <v>2893</v>
      </c>
      <c r="C39" s="340"/>
      <c r="D39" s="63"/>
      <c r="E39" s="63"/>
      <c r="F39" s="341"/>
    </row>
    <row r="40" spans="1:6" ht="15.75">
      <c r="A40" s="348"/>
      <c r="B40" s="1123" t="s">
        <v>2894</v>
      </c>
      <c r="C40" s="340"/>
      <c r="D40" s="63"/>
      <c r="E40" s="63"/>
      <c r="F40" s="341"/>
    </row>
    <row r="41" spans="1:6" ht="15.75">
      <c r="A41" s="348"/>
      <c r="B41" s="1123" t="s">
        <v>2895</v>
      </c>
      <c r="C41" s="340"/>
      <c r="D41" s="63"/>
      <c r="E41" s="63"/>
      <c r="F41" s="341"/>
    </row>
    <row r="42" spans="1:6" ht="15.75">
      <c r="A42" s="348"/>
      <c r="B42" s="1123" t="s">
        <v>2896</v>
      </c>
      <c r="C42" s="340"/>
      <c r="D42" s="63"/>
      <c r="E42" s="63"/>
      <c r="F42" s="341"/>
    </row>
    <row r="43" spans="1:6" ht="15.75">
      <c r="A43" s="348"/>
      <c r="B43" s="1123" t="s">
        <v>2897</v>
      </c>
      <c r="C43" s="340"/>
      <c r="D43" s="63"/>
      <c r="E43" s="63"/>
      <c r="F43" s="341"/>
    </row>
    <row r="44" spans="1:6" ht="15.75">
      <c r="A44" s="348"/>
      <c r="B44" s="1123" t="s">
        <v>2898</v>
      </c>
      <c r="C44" s="340"/>
      <c r="D44" s="63"/>
      <c r="E44" s="63"/>
      <c r="F44" s="341"/>
    </row>
    <row r="45" spans="1:6" ht="15.75">
      <c r="A45" s="348"/>
      <c r="B45" s="1123" t="s">
        <v>2899</v>
      </c>
      <c r="C45" s="340"/>
      <c r="D45" s="63"/>
      <c r="E45" s="63"/>
      <c r="F45" s="341"/>
    </row>
    <row r="46" spans="1:6" ht="15.75">
      <c r="A46" s="348"/>
      <c r="B46" s="1123" t="s">
        <v>2900</v>
      </c>
      <c r="C46" s="340"/>
      <c r="D46" s="63"/>
      <c r="E46" s="63"/>
      <c r="F46" s="341"/>
    </row>
    <row r="47" spans="1:6" ht="15.75">
      <c r="A47" s="348"/>
      <c r="B47" s="1123" t="s">
        <v>2901</v>
      </c>
      <c r="C47" s="340"/>
      <c r="D47" s="63"/>
      <c r="E47" s="63"/>
      <c r="F47" s="341"/>
    </row>
    <row r="48" spans="1:6" ht="15.75">
      <c r="A48" s="348"/>
      <c r="B48" s="1123" t="s">
        <v>2902</v>
      </c>
      <c r="C48" s="340"/>
      <c r="D48" s="63"/>
      <c r="E48" s="63"/>
      <c r="F48" s="341"/>
    </row>
    <row r="49" spans="1:6" ht="15.75">
      <c r="A49" s="348"/>
      <c r="B49" s="1123" t="s">
        <v>2903</v>
      </c>
      <c r="C49" s="340"/>
      <c r="D49" s="63"/>
      <c r="E49" s="63"/>
      <c r="F49" s="341"/>
    </row>
    <row r="50" spans="1:6" ht="15.75">
      <c r="A50" s="348"/>
      <c r="B50" s="1123" t="s">
        <v>2904</v>
      </c>
      <c r="C50" s="340"/>
      <c r="D50" s="349"/>
      <c r="E50" s="341"/>
      <c r="F50" s="341"/>
    </row>
    <row r="51" spans="1:6" ht="15.75">
      <c r="A51" s="348"/>
      <c r="B51" s="1123" t="s">
        <v>2905</v>
      </c>
      <c r="C51" s="340"/>
      <c r="D51" s="74"/>
      <c r="E51" s="341"/>
      <c r="F51" s="341"/>
    </row>
    <row r="52" spans="1:6" ht="15.75">
      <c r="A52" s="348"/>
      <c r="B52" s="1123" t="s">
        <v>2906</v>
      </c>
      <c r="C52" s="340"/>
      <c r="D52" s="74"/>
      <c r="E52" s="341"/>
      <c r="F52" s="341"/>
    </row>
    <row r="53" spans="1:6" ht="15.75">
      <c r="A53" s="348"/>
      <c r="B53" s="1123" t="s">
        <v>2907</v>
      </c>
      <c r="C53" s="340"/>
      <c r="D53" s="74"/>
      <c r="E53" s="341"/>
      <c r="F53" s="341"/>
    </row>
    <row r="54" spans="1:6" ht="15.75">
      <c r="A54" s="348"/>
      <c r="B54" s="1123" t="s">
        <v>2908</v>
      </c>
      <c r="C54" s="340"/>
      <c r="D54" s="74"/>
      <c r="E54" s="341"/>
      <c r="F54" s="341"/>
    </row>
    <row r="55" spans="1:6" ht="15.75">
      <c r="A55" s="348"/>
      <c r="B55" s="1123"/>
      <c r="C55" s="340"/>
      <c r="D55" s="74"/>
      <c r="E55" s="341"/>
      <c r="F55" s="341"/>
    </row>
    <row r="56" spans="1:6" ht="16.5" thickBot="1">
      <c r="A56" s="364" t="s">
        <v>1395</v>
      </c>
      <c r="B56" s="63"/>
      <c r="C56" s="63"/>
      <c r="D56" s="63"/>
      <c r="E56" s="63"/>
      <c r="F56" s="341"/>
    </row>
    <row r="57" spans="1:6" ht="16.5" thickTop="1">
      <c r="A57" s="1496" t="s">
        <v>322</v>
      </c>
      <c r="B57" s="1126" t="s">
        <v>859</v>
      </c>
      <c r="C57" s="340"/>
      <c r="D57" s="63"/>
      <c r="E57" s="63"/>
      <c r="F57" s="341"/>
    </row>
    <row r="58" spans="1:6" ht="16.5" thickBot="1">
      <c r="A58" s="1497"/>
      <c r="B58" s="1127" t="s">
        <v>860</v>
      </c>
      <c r="C58" s="340"/>
      <c r="D58" s="63"/>
      <c r="E58" s="63"/>
      <c r="F58" s="341"/>
    </row>
    <row r="59" spans="1:6" ht="17.25" thickBot="1" thickTop="1">
      <c r="A59" s="1128" t="s">
        <v>1187</v>
      </c>
      <c r="B59" s="1129" t="s">
        <v>642</v>
      </c>
      <c r="C59" s="340"/>
      <c r="D59" s="63"/>
      <c r="E59" s="63"/>
      <c r="F59" s="341"/>
    </row>
    <row r="60" spans="1:6" ht="16.5" thickBot="1">
      <c r="A60" s="1128" t="s">
        <v>1188</v>
      </c>
      <c r="B60" s="1129" t="s">
        <v>643</v>
      </c>
      <c r="C60" s="340"/>
      <c r="D60" s="63"/>
      <c r="E60" s="63"/>
      <c r="F60" s="341"/>
    </row>
    <row r="61" spans="1:6" ht="16.5" thickBot="1">
      <c r="A61" s="1128" t="s">
        <v>1189</v>
      </c>
      <c r="B61" s="1129" t="s">
        <v>644</v>
      </c>
      <c r="C61" s="340"/>
      <c r="D61" s="63"/>
      <c r="E61" s="63"/>
      <c r="F61" s="341"/>
    </row>
    <row r="62" spans="1:6" ht="16.5" thickBot="1">
      <c r="A62" s="1128" t="s">
        <v>1190</v>
      </c>
      <c r="B62" s="1129" t="s">
        <v>645</v>
      </c>
      <c r="C62" s="340"/>
      <c r="D62" s="63"/>
      <c r="E62" s="63"/>
      <c r="F62" s="341"/>
    </row>
    <row r="63" spans="1:6" ht="16.5" thickBot="1">
      <c r="A63" s="1128" t="s">
        <v>1191</v>
      </c>
      <c r="B63" s="1129" t="s">
        <v>646</v>
      </c>
      <c r="C63" s="340"/>
      <c r="D63" s="63"/>
      <c r="E63" s="63"/>
      <c r="F63" s="341"/>
    </row>
    <row r="64" spans="1:6" ht="16.5" thickBot="1">
      <c r="A64" s="1128" t="s">
        <v>1192</v>
      </c>
      <c r="B64" s="1129" t="s">
        <v>1018</v>
      </c>
      <c r="C64" s="340"/>
      <c r="D64" s="63"/>
      <c r="E64" s="63"/>
      <c r="F64" s="341"/>
    </row>
    <row r="65" spans="1:6" ht="16.5" thickBot="1">
      <c r="A65" s="1128" t="s">
        <v>1193</v>
      </c>
      <c r="B65" s="1129" t="s">
        <v>647</v>
      </c>
      <c r="C65" s="340"/>
      <c r="D65" s="63"/>
      <c r="E65" s="63"/>
      <c r="F65" s="341"/>
    </row>
    <row r="66" spans="1:6" ht="16.5" thickBot="1">
      <c r="A66" s="1128" t="s">
        <v>1194</v>
      </c>
      <c r="B66" s="1129" t="s">
        <v>648</v>
      </c>
      <c r="C66" s="340"/>
      <c r="D66" s="63"/>
      <c r="E66" s="63"/>
      <c r="F66" s="341"/>
    </row>
    <row r="67" spans="1:6" ht="16.5" thickBot="1">
      <c r="A67" s="1128" t="s">
        <v>1195</v>
      </c>
      <c r="B67" s="1129" t="s">
        <v>649</v>
      </c>
      <c r="C67" s="340"/>
      <c r="D67" s="63"/>
      <c r="E67" s="63"/>
      <c r="F67" s="341"/>
    </row>
    <row r="68" spans="1:6" ht="16.5" thickBot="1">
      <c r="A68" s="1128" t="s">
        <v>1196</v>
      </c>
      <c r="B68" s="1129" t="s">
        <v>650</v>
      </c>
      <c r="C68" s="340"/>
      <c r="D68" s="63"/>
      <c r="E68" s="63"/>
      <c r="F68" s="341"/>
    </row>
    <row r="69" spans="1:6" ht="16.5" thickBot="1">
      <c r="A69" s="1128" t="s">
        <v>1197</v>
      </c>
      <c r="B69" s="1129" t="s">
        <v>651</v>
      </c>
      <c r="C69" s="340"/>
      <c r="D69" s="63"/>
      <c r="E69" s="63"/>
      <c r="F69" s="341"/>
    </row>
    <row r="70" spans="1:6" ht="16.5" thickBot="1">
      <c r="A70" s="1128" t="s">
        <v>1198</v>
      </c>
      <c r="B70" s="1129" t="s">
        <v>652</v>
      </c>
      <c r="C70" s="340"/>
      <c r="D70" s="63"/>
      <c r="E70" s="63"/>
      <c r="F70" s="341"/>
    </row>
    <row r="71" spans="1:6" ht="16.5" thickBot="1">
      <c r="A71" s="1128" t="s">
        <v>1199</v>
      </c>
      <c r="B71" s="1129" t="s">
        <v>653</v>
      </c>
      <c r="C71" s="340"/>
      <c r="D71" s="63"/>
      <c r="E71" s="63"/>
      <c r="F71" s="341"/>
    </row>
    <row r="72" spans="1:6" ht="16.5" thickBot="1">
      <c r="A72" s="1128" t="s">
        <v>1200</v>
      </c>
      <c r="B72" s="1129" t="s">
        <v>654</v>
      </c>
      <c r="C72" s="340"/>
      <c r="D72" s="63"/>
      <c r="E72" s="63"/>
      <c r="F72" s="341"/>
    </row>
    <row r="73" spans="1:6" ht="16.5" thickBot="1">
      <c r="A73" s="1128" t="s">
        <v>1201</v>
      </c>
      <c r="B73" s="1129" t="s">
        <v>655</v>
      </c>
      <c r="C73" s="340"/>
      <c r="D73" s="63"/>
      <c r="E73" s="63"/>
      <c r="F73" s="341"/>
    </row>
    <row r="74" spans="1:6" ht="16.5" thickBot="1">
      <c r="A74" s="1128" t="s">
        <v>1202</v>
      </c>
      <c r="B74" s="1129" t="s">
        <v>656</v>
      </c>
      <c r="C74" s="340"/>
      <c r="D74" s="63"/>
      <c r="E74" s="63"/>
      <c r="F74" s="341"/>
    </row>
    <row r="75" spans="1:6" ht="16.5" thickBot="1">
      <c r="A75" s="1128" t="s">
        <v>1203</v>
      </c>
      <c r="B75" s="1129" t="s">
        <v>657</v>
      </c>
      <c r="C75" s="340"/>
      <c r="D75" s="63"/>
      <c r="E75" s="63"/>
      <c r="F75" s="341"/>
    </row>
    <row r="76" spans="1:6" ht="16.5" thickBot="1">
      <c r="A76" s="1128" t="s">
        <v>1204</v>
      </c>
      <c r="B76" s="1129" t="s">
        <v>658</v>
      </c>
      <c r="C76" s="340"/>
      <c r="D76" s="63"/>
      <c r="E76" s="63"/>
      <c r="F76" s="341"/>
    </row>
    <row r="77" spans="1:6" ht="16.5" thickBot="1">
      <c r="A77" s="1128" t="s">
        <v>1205</v>
      </c>
      <c r="B77" s="1129" t="s">
        <v>659</v>
      </c>
      <c r="C77" s="340"/>
      <c r="D77" s="63"/>
      <c r="E77" s="63"/>
      <c r="F77" s="341"/>
    </row>
    <row r="78" spans="1:6" ht="16.5" thickBot="1">
      <c r="A78" s="1128" t="s">
        <v>1206</v>
      </c>
      <c r="B78" s="1129" t="s">
        <v>660</v>
      </c>
      <c r="C78" s="340"/>
      <c r="D78" s="63"/>
      <c r="E78" s="63"/>
      <c r="F78" s="341"/>
    </row>
    <row r="79" spans="1:6" ht="16.5" thickBot="1">
      <c r="A79" s="1128" t="s">
        <v>1207</v>
      </c>
      <c r="B79" s="1129" t="s">
        <v>661</v>
      </c>
      <c r="C79" s="340"/>
      <c r="D79" s="63"/>
      <c r="E79" s="63"/>
      <c r="F79" s="341"/>
    </row>
    <row r="80" spans="1:6" ht="16.5" thickBot="1">
      <c r="A80" s="1128" t="s">
        <v>1208</v>
      </c>
      <c r="B80" s="1129" t="s">
        <v>662</v>
      </c>
      <c r="C80" s="340"/>
      <c r="D80" s="63"/>
      <c r="E80" s="63"/>
      <c r="F80" s="341"/>
    </row>
    <row r="81" spans="1:6" ht="16.5" thickBot="1">
      <c r="A81" s="1128" t="s">
        <v>1209</v>
      </c>
      <c r="B81" s="1129" t="s">
        <v>663</v>
      </c>
      <c r="C81" s="340"/>
      <c r="D81" s="63"/>
      <c r="E81" s="63"/>
      <c r="F81" s="341"/>
    </row>
    <row r="82" spans="1:6" ht="16.5" thickBot="1">
      <c r="A82" s="1128" t="s">
        <v>1210</v>
      </c>
      <c r="B82" s="1129" t="s">
        <v>664</v>
      </c>
      <c r="C82" s="340"/>
      <c r="D82" s="63"/>
      <c r="E82" s="63"/>
      <c r="F82" s="341"/>
    </row>
    <row r="83" spans="1:6" ht="16.5" thickBot="1">
      <c r="A83" s="1128" t="s">
        <v>1211</v>
      </c>
      <c r="B83" s="1129" t="s">
        <v>665</v>
      </c>
      <c r="C83" s="340"/>
      <c r="D83" s="63"/>
      <c r="E83" s="63"/>
      <c r="F83" s="341"/>
    </row>
    <row r="84" spans="1:6" ht="16.5" thickBot="1">
      <c r="A84" s="1128" t="s">
        <v>1212</v>
      </c>
      <c r="B84" s="1129" t="s">
        <v>666</v>
      </c>
      <c r="C84" s="340"/>
      <c r="D84" s="63"/>
      <c r="E84" s="63"/>
      <c r="F84" s="341"/>
    </row>
    <row r="85" spans="1:6" ht="16.5" thickBot="1">
      <c r="A85" s="1128" t="s">
        <v>1213</v>
      </c>
      <c r="B85" s="1129" t="s">
        <v>667</v>
      </c>
      <c r="C85" s="340"/>
      <c r="D85" s="63"/>
      <c r="E85" s="63"/>
      <c r="F85" s="341"/>
    </row>
    <row r="86" spans="1:6" ht="15.75" customHeight="1" thickBot="1">
      <c r="A86" s="1128" t="s">
        <v>1214</v>
      </c>
      <c r="B86" s="1129" t="s">
        <v>668</v>
      </c>
      <c r="C86" s="340"/>
      <c r="D86" s="63"/>
      <c r="E86" s="63"/>
      <c r="F86" s="341"/>
    </row>
    <row r="87" spans="1:6" ht="26.25" thickBot="1">
      <c r="A87" s="1128" t="s">
        <v>1215</v>
      </c>
      <c r="B87" s="1129" t="s">
        <v>669</v>
      </c>
      <c r="C87" s="340"/>
      <c r="D87" s="63"/>
      <c r="E87" s="63"/>
      <c r="F87" s="341"/>
    </row>
    <row r="88" spans="1:6" ht="16.5" customHeight="1" thickBot="1">
      <c r="A88" s="1128" t="s">
        <v>1216</v>
      </c>
      <c r="B88" s="1129" t="s">
        <v>1019</v>
      </c>
      <c r="C88" s="340"/>
      <c r="D88" s="63"/>
      <c r="E88" s="63"/>
      <c r="F88" s="341"/>
    </row>
    <row r="89" spans="1:6" ht="26.25" thickBot="1">
      <c r="A89" s="1128" t="s">
        <v>1217</v>
      </c>
      <c r="B89" s="1129" t="s">
        <v>861</v>
      </c>
      <c r="C89" s="340"/>
      <c r="D89" s="63"/>
      <c r="E89" s="63"/>
      <c r="F89" s="341"/>
    </row>
    <row r="90" spans="1:6" ht="16.5" thickBot="1">
      <c r="A90" s="1128" t="s">
        <v>1218</v>
      </c>
      <c r="B90" s="1129" t="s">
        <v>670</v>
      </c>
      <c r="C90" s="340"/>
      <c r="D90" s="63"/>
      <c r="E90" s="63"/>
      <c r="F90" s="341"/>
    </row>
    <row r="91" spans="1:6" ht="16.5" thickBot="1">
      <c r="A91" s="1128" t="s">
        <v>1219</v>
      </c>
      <c r="B91" s="1129" t="s">
        <v>671</v>
      </c>
      <c r="C91" s="340"/>
      <c r="D91" s="63"/>
      <c r="E91" s="63"/>
      <c r="F91" s="341"/>
    </row>
    <row r="92" spans="1:6" ht="16.5" thickBot="1">
      <c r="A92" s="1128" t="s">
        <v>1220</v>
      </c>
      <c r="B92" s="1129" t="s">
        <v>672</v>
      </c>
      <c r="C92" s="340"/>
      <c r="D92" s="63"/>
      <c r="E92" s="63"/>
      <c r="F92" s="341"/>
    </row>
    <row r="93" spans="1:6" ht="16.5" thickBot="1">
      <c r="A93" s="1128" t="s">
        <v>1221</v>
      </c>
      <c r="B93" s="1129" t="s">
        <v>673</v>
      </c>
      <c r="C93" s="340"/>
      <c r="D93" s="63"/>
      <c r="E93" s="63"/>
      <c r="F93" s="341"/>
    </row>
    <row r="94" spans="1:6" ht="16.5" thickBot="1">
      <c r="A94" s="1128" t="s">
        <v>1222</v>
      </c>
      <c r="B94" s="1129" t="s">
        <v>674</v>
      </c>
      <c r="C94" s="340"/>
      <c r="D94" s="63"/>
      <c r="E94" s="63"/>
      <c r="F94" s="341"/>
    </row>
    <row r="95" spans="1:6" ht="16.5" thickBot="1">
      <c r="A95" s="1128" t="s">
        <v>1223</v>
      </c>
      <c r="B95" s="1129" t="s">
        <v>675</v>
      </c>
      <c r="C95" s="340"/>
      <c r="D95" s="63"/>
      <c r="E95" s="63"/>
      <c r="F95" s="341"/>
    </row>
    <row r="96" spans="1:6" ht="16.5" thickBot="1">
      <c r="A96" s="1128" t="s">
        <v>1224</v>
      </c>
      <c r="B96" s="1129" t="s">
        <v>676</v>
      </c>
      <c r="C96" s="340"/>
      <c r="D96" s="63"/>
      <c r="E96" s="63"/>
      <c r="F96" s="341"/>
    </row>
    <row r="97" spans="1:6" ht="16.5" thickBot="1">
      <c r="A97" s="1128" t="s">
        <v>1225</v>
      </c>
      <c r="B97" s="1129" t="s">
        <v>677</v>
      </c>
      <c r="C97" s="340"/>
      <c r="D97" s="63"/>
      <c r="E97" s="63"/>
      <c r="F97" s="341"/>
    </row>
    <row r="98" spans="1:6" ht="16.5" thickBot="1">
      <c r="A98" s="1128" t="s">
        <v>1226</v>
      </c>
      <c r="B98" s="1129" t="s">
        <v>678</v>
      </c>
      <c r="C98" s="340"/>
      <c r="D98" s="63"/>
      <c r="E98" s="63"/>
      <c r="F98" s="341"/>
    </row>
    <row r="99" spans="1:6" ht="16.5" thickBot="1">
      <c r="A99" s="1128" t="s">
        <v>1227</v>
      </c>
      <c r="B99" s="1129" t="s">
        <v>679</v>
      </c>
      <c r="C99" s="340"/>
      <c r="D99" s="63"/>
      <c r="E99" s="63"/>
      <c r="F99" s="341"/>
    </row>
    <row r="100" spans="1:6" ht="16.5" thickBot="1">
      <c r="A100" s="1128" t="s">
        <v>1228</v>
      </c>
      <c r="B100" s="1129" t="s">
        <v>680</v>
      </c>
      <c r="C100" s="340"/>
      <c r="D100" s="63"/>
      <c r="E100" s="63"/>
      <c r="F100" s="341"/>
    </row>
    <row r="101" spans="1:6" ht="16.5" thickBot="1">
      <c r="A101" s="1128" t="s">
        <v>1229</v>
      </c>
      <c r="B101" s="1129" t="s">
        <v>681</v>
      </c>
      <c r="C101" s="340"/>
      <c r="D101" s="63"/>
      <c r="E101" s="63"/>
      <c r="F101" s="341"/>
    </row>
    <row r="102" spans="1:6" ht="16.5" thickBot="1">
      <c r="A102" s="1128" t="s">
        <v>1230</v>
      </c>
      <c r="B102" s="1129" t="s">
        <v>682</v>
      </c>
      <c r="C102" s="340"/>
      <c r="D102" s="63"/>
      <c r="E102" s="63"/>
      <c r="F102" s="341"/>
    </row>
    <row r="103" spans="1:6" ht="16.5" thickBot="1">
      <c r="A103" s="1128" t="s">
        <v>1231</v>
      </c>
      <c r="B103" s="1129" t="s">
        <v>683</v>
      </c>
      <c r="C103" s="340"/>
      <c r="D103" s="63"/>
      <c r="E103" s="63"/>
      <c r="F103" s="341"/>
    </row>
    <row r="104" spans="1:6" ht="16.5" thickBot="1">
      <c r="A104" s="1128" t="s">
        <v>1232</v>
      </c>
      <c r="B104" s="1129" t="s">
        <v>684</v>
      </c>
      <c r="C104" s="340"/>
      <c r="D104" s="63"/>
      <c r="E104" s="63"/>
      <c r="F104" s="341"/>
    </row>
    <row r="105" spans="1:6" ht="16.5" thickBot="1">
      <c r="A105" s="1128" t="s">
        <v>1233</v>
      </c>
      <c r="B105" s="1129" t="s">
        <v>1020</v>
      </c>
      <c r="C105" s="340"/>
      <c r="D105" s="63"/>
      <c r="E105" s="63"/>
      <c r="F105" s="341"/>
    </row>
    <row r="106" spans="1:6" ht="16.5" thickBot="1">
      <c r="A106" s="1128" t="s">
        <v>1234</v>
      </c>
      <c r="B106" s="1129" t="s">
        <v>685</v>
      </c>
      <c r="C106" s="340"/>
      <c r="D106" s="63"/>
      <c r="E106" s="63"/>
      <c r="F106" s="341"/>
    </row>
    <row r="107" spans="1:6" ht="16.5" thickBot="1">
      <c r="A107" s="1128" t="s">
        <v>1235</v>
      </c>
      <c r="B107" s="1129" t="s">
        <v>686</v>
      </c>
      <c r="C107" s="340"/>
      <c r="D107" s="63"/>
      <c r="E107" s="63"/>
      <c r="F107" s="341"/>
    </row>
    <row r="108" spans="1:6" ht="16.5" thickBot="1">
      <c r="A108" s="1128" t="s">
        <v>1236</v>
      </c>
      <c r="B108" s="1129" t="s">
        <v>687</v>
      </c>
      <c r="C108" s="340"/>
      <c r="D108" s="63"/>
      <c r="E108" s="63"/>
      <c r="F108" s="341"/>
    </row>
    <row r="109" spans="1:6" ht="16.5" thickBot="1">
      <c r="A109" s="1128" t="s">
        <v>1237</v>
      </c>
      <c r="B109" s="1129" t="s">
        <v>1021</v>
      </c>
      <c r="C109" s="340"/>
      <c r="D109" s="63"/>
      <c r="E109" s="63"/>
      <c r="F109" s="341"/>
    </row>
    <row r="110" spans="1:6" ht="16.5" thickBot="1">
      <c r="A110" s="1128" t="s">
        <v>1238</v>
      </c>
      <c r="B110" s="1129" t="s">
        <v>688</v>
      </c>
      <c r="C110" s="340"/>
      <c r="D110" s="63"/>
      <c r="E110" s="63"/>
      <c r="F110" s="341"/>
    </row>
    <row r="111" spans="1:6" ht="16.5" thickBot="1">
      <c r="A111" s="1128" t="s">
        <v>1239</v>
      </c>
      <c r="B111" s="1129" t="s">
        <v>689</v>
      </c>
      <c r="C111" s="340"/>
      <c r="D111" s="63"/>
      <c r="E111" s="63"/>
      <c r="F111" s="341"/>
    </row>
    <row r="112" spans="1:6" ht="16.5" thickBot="1">
      <c r="A112" s="1128" t="s">
        <v>1240</v>
      </c>
      <c r="B112" s="1129" t="s">
        <v>690</v>
      </c>
      <c r="C112" s="340"/>
      <c r="D112" s="63"/>
      <c r="E112" s="63"/>
      <c r="F112" s="341"/>
    </row>
    <row r="113" spans="1:6" ht="16.5" thickBot="1">
      <c r="A113" s="1128" t="s">
        <v>1241</v>
      </c>
      <c r="B113" s="1129" t="s">
        <v>691</v>
      </c>
      <c r="C113" s="340"/>
      <c r="D113" s="63"/>
      <c r="E113" s="63"/>
      <c r="F113" s="341"/>
    </row>
    <row r="114" spans="1:6" ht="16.5" thickBot="1">
      <c r="A114" s="1128" t="s">
        <v>1242</v>
      </c>
      <c r="B114" s="1129" t="s">
        <v>692</v>
      </c>
      <c r="C114" s="340"/>
      <c r="D114" s="63"/>
      <c r="E114" s="63"/>
      <c r="F114" s="341"/>
    </row>
    <row r="115" spans="1:6" ht="16.5" thickBot="1">
      <c r="A115" s="1128" t="s">
        <v>1243</v>
      </c>
      <c r="B115" s="1129" t="s">
        <v>693</v>
      </c>
      <c r="C115" s="340"/>
      <c r="D115" s="63"/>
      <c r="E115" s="63"/>
      <c r="F115" s="341"/>
    </row>
    <row r="116" spans="1:6" ht="16.5" thickBot="1">
      <c r="A116" s="1128" t="s">
        <v>1244</v>
      </c>
      <c r="B116" s="1129" t="s">
        <v>694</v>
      </c>
      <c r="C116" s="340"/>
      <c r="D116" s="63"/>
      <c r="E116" s="63"/>
      <c r="F116" s="341"/>
    </row>
    <row r="117" spans="1:6" ht="16.5" thickBot="1">
      <c r="A117" s="1128" t="s">
        <v>1245</v>
      </c>
      <c r="B117" s="1129" t="s">
        <v>695</v>
      </c>
      <c r="C117" s="340"/>
      <c r="D117" s="63"/>
      <c r="E117" s="63"/>
      <c r="F117" s="341"/>
    </row>
    <row r="118" spans="1:6" ht="16.5" thickBot="1">
      <c r="A118" s="1128" t="s">
        <v>1246</v>
      </c>
      <c r="B118" s="1129" t="s">
        <v>696</v>
      </c>
      <c r="C118" s="340"/>
      <c r="D118" s="63"/>
      <c r="E118" s="63"/>
      <c r="F118" s="341"/>
    </row>
    <row r="119" spans="1:6" ht="16.5" thickBot="1">
      <c r="A119" s="1128" t="s">
        <v>1247</v>
      </c>
      <c r="B119" s="1129" t="s">
        <v>697</v>
      </c>
      <c r="C119" s="340"/>
      <c r="D119" s="63"/>
      <c r="E119" s="63"/>
      <c r="F119" s="341"/>
    </row>
    <row r="120" spans="1:6" ht="16.5" thickBot="1">
      <c r="A120" s="1128" t="s">
        <v>1248</v>
      </c>
      <c r="B120" s="1129" t="s">
        <v>698</v>
      </c>
      <c r="C120" s="340"/>
      <c r="D120" s="63"/>
      <c r="E120" s="63"/>
      <c r="F120" s="341"/>
    </row>
    <row r="121" spans="1:6" ht="16.5" thickBot="1">
      <c r="A121" s="1128" t="s">
        <v>1249</v>
      </c>
      <c r="B121" s="1129" t="s">
        <v>1022</v>
      </c>
      <c r="C121" s="340"/>
      <c r="D121" s="63"/>
      <c r="E121" s="63"/>
      <c r="F121" s="341"/>
    </row>
    <row r="122" spans="1:6" ht="16.5" thickBot="1">
      <c r="A122" s="1128" t="s">
        <v>1250</v>
      </c>
      <c r="B122" s="1129" t="s">
        <v>699</v>
      </c>
      <c r="C122" s="340"/>
      <c r="D122" s="63"/>
      <c r="E122" s="63"/>
      <c r="F122" s="341"/>
    </row>
    <row r="123" spans="1:6" ht="16.5" thickBot="1">
      <c r="A123" s="1128" t="s">
        <v>1251</v>
      </c>
      <c r="B123" s="1129" t="s">
        <v>700</v>
      </c>
      <c r="C123" s="340"/>
      <c r="D123" s="63"/>
      <c r="E123" s="63"/>
      <c r="F123" s="341"/>
    </row>
    <row r="124" spans="1:6" ht="16.5" thickBot="1">
      <c r="A124" s="1128" t="s">
        <v>1252</v>
      </c>
      <c r="B124" s="1129" t="s">
        <v>701</v>
      </c>
      <c r="C124" s="340"/>
      <c r="D124" s="63"/>
      <c r="E124" s="63"/>
      <c r="F124" s="341"/>
    </row>
    <row r="125" spans="1:6" ht="16.5" thickBot="1">
      <c r="A125" s="1128" t="s">
        <v>1253</v>
      </c>
      <c r="B125" s="1129" t="s">
        <v>702</v>
      </c>
      <c r="C125" s="340"/>
      <c r="D125" s="63"/>
      <c r="E125" s="63"/>
      <c r="F125" s="341"/>
    </row>
    <row r="126" spans="1:6" ht="16.5" thickBot="1">
      <c r="A126" s="1128" t="s">
        <v>1254</v>
      </c>
      <c r="B126" s="1129" t="s">
        <v>703</v>
      </c>
      <c r="C126" s="340"/>
      <c r="D126" s="63"/>
      <c r="E126" s="63"/>
      <c r="F126" s="341"/>
    </row>
    <row r="127" spans="1:6" ht="16.5" thickBot="1">
      <c r="A127" s="1128" t="s">
        <v>1255</v>
      </c>
      <c r="B127" s="1129" t="s">
        <v>704</v>
      </c>
      <c r="C127" s="340"/>
      <c r="D127" s="63"/>
      <c r="E127" s="63"/>
      <c r="F127" s="341"/>
    </row>
    <row r="128" spans="1:6" ht="16.5" thickBot="1">
      <c r="A128" s="1128" t="s">
        <v>1256</v>
      </c>
      <c r="B128" s="1129" t="s">
        <v>705</v>
      </c>
      <c r="C128" s="340"/>
      <c r="D128" s="63"/>
      <c r="E128" s="63"/>
      <c r="F128" s="341"/>
    </row>
    <row r="129" spans="1:6" ht="16.5" thickBot="1">
      <c r="A129" s="1128" t="s">
        <v>1257</v>
      </c>
      <c r="B129" s="1129" t="s">
        <v>706</v>
      </c>
      <c r="C129" s="340"/>
      <c r="D129" s="63"/>
      <c r="E129" s="63"/>
      <c r="F129" s="341"/>
    </row>
    <row r="130" spans="1:6" ht="16.5" thickBot="1">
      <c r="A130" s="1128" t="s">
        <v>1258</v>
      </c>
      <c r="B130" s="1129" t="s">
        <v>707</v>
      </c>
      <c r="C130" s="340"/>
      <c r="D130" s="63"/>
      <c r="E130" s="63"/>
      <c r="F130" s="341"/>
    </row>
    <row r="131" spans="1:6" ht="16.5" thickBot="1">
      <c r="A131" s="1128" t="s">
        <v>1259</v>
      </c>
      <c r="B131" s="1129" t="s">
        <v>708</v>
      </c>
      <c r="C131" s="340"/>
      <c r="D131" s="63"/>
      <c r="E131" s="63"/>
      <c r="F131" s="341"/>
    </row>
    <row r="132" spans="1:6" ht="16.5" thickBot="1">
      <c r="A132" s="1128" t="s">
        <v>1260</v>
      </c>
      <c r="B132" s="1129" t="s">
        <v>709</v>
      </c>
      <c r="C132" s="340"/>
      <c r="D132" s="63"/>
      <c r="E132" s="63"/>
      <c r="F132" s="341"/>
    </row>
    <row r="133" spans="1:6" ht="16.5" thickBot="1">
      <c r="A133" s="1128" t="s">
        <v>1261</v>
      </c>
      <c r="B133" s="1129" t="s">
        <v>710</v>
      </c>
      <c r="C133" s="340"/>
      <c r="D133" s="63"/>
      <c r="E133" s="63"/>
      <c r="F133" s="341"/>
    </row>
    <row r="134" spans="1:6" ht="16.5" thickBot="1">
      <c r="A134" s="1128" t="s">
        <v>1262</v>
      </c>
      <c r="B134" s="1129" t="s">
        <v>1023</v>
      </c>
      <c r="C134" s="340"/>
      <c r="D134" s="63"/>
      <c r="E134" s="63"/>
      <c r="F134" s="341"/>
    </row>
    <row r="135" spans="1:6" ht="16.5" thickBot="1">
      <c r="A135" s="1128" t="s">
        <v>1263</v>
      </c>
      <c r="B135" s="1129" t="s">
        <v>711</v>
      </c>
      <c r="C135" s="340"/>
      <c r="D135" s="63"/>
      <c r="E135" s="63"/>
      <c r="F135" s="341"/>
    </row>
    <row r="136" spans="1:6" ht="16.5" thickBot="1">
      <c r="A136" s="1128" t="s">
        <v>1264</v>
      </c>
      <c r="B136" s="1129" t="s">
        <v>712</v>
      </c>
      <c r="C136" s="340"/>
      <c r="D136" s="63"/>
      <c r="E136" s="63"/>
      <c r="F136" s="341"/>
    </row>
    <row r="137" spans="1:6" ht="16.5" thickBot="1">
      <c r="A137" s="1128" t="s">
        <v>1265</v>
      </c>
      <c r="B137" s="1129" t="s">
        <v>713</v>
      </c>
      <c r="C137" s="340"/>
      <c r="D137" s="63"/>
      <c r="E137" s="63"/>
      <c r="F137" s="341"/>
    </row>
    <row r="138" spans="1:6" ht="16.5" thickBot="1">
      <c r="A138" s="1128" t="s">
        <v>1266</v>
      </c>
      <c r="B138" s="1129" t="s">
        <v>714</v>
      </c>
      <c r="C138" s="340"/>
      <c r="D138" s="63"/>
      <c r="E138" s="63"/>
      <c r="F138" s="341"/>
    </row>
    <row r="139" spans="1:6" ht="16.5" thickBot="1">
      <c r="A139" s="1128" t="s">
        <v>1267</v>
      </c>
      <c r="B139" s="1129" t="s">
        <v>715</v>
      </c>
      <c r="C139" s="340"/>
      <c r="D139" s="63"/>
      <c r="E139" s="63"/>
      <c r="F139" s="341"/>
    </row>
    <row r="140" spans="1:6" ht="16.5" thickBot="1">
      <c r="A140" s="1128" t="s">
        <v>1268</v>
      </c>
      <c r="B140" s="1129" t="s">
        <v>1024</v>
      </c>
      <c r="C140" s="340"/>
      <c r="D140" s="63"/>
      <c r="E140" s="63"/>
      <c r="F140" s="341"/>
    </row>
    <row r="141" spans="1:6" ht="16.5" thickBot="1">
      <c r="A141" s="1128" t="s">
        <v>1269</v>
      </c>
      <c r="B141" s="1129" t="s">
        <v>716</v>
      </c>
      <c r="C141" s="340"/>
      <c r="D141" s="63"/>
      <c r="E141" s="63"/>
      <c r="F141" s="341"/>
    </row>
    <row r="142" spans="1:6" ht="16.5" thickBot="1">
      <c r="A142" s="1128" t="s">
        <v>1270</v>
      </c>
      <c r="B142" s="1129" t="s">
        <v>717</v>
      </c>
      <c r="C142" s="340"/>
      <c r="D142" s="63"/>
      <c r="E142" s="63"/>
      <c r="F142" s="341"/>
    </row>
    <row r="143" spans="1:6" ht="16.5" thickBot="1">
      <c r="A143" s="1128" t="s">
        <v>1271</v>
      </c>
      <c r="B143" s="1129" t="s">
        <v>718</v>
      </c>
      <c r="C143" s="340"/>
      <c r="D143" s="63"/>
      <c r="E143" s="63"/>
      <c r="F143" s="341"/>
    </row>
    <row r="144" spans="1:6" ht="16.5" thickBot="1">
      <c r="A144" s="1128" t="s">
        <v>1272</v>
      </c>
      <c r="B144" s="1129" t="s">
        <v>719</v>
      </c>
      <c r="C144" s="340"/>
      <c r="D144" s="63"/>
      <c r="E144" s="63"/>
      <c r="F144" s="341"/>
    </row>
    <row r="145" spans="1:6" ht="16.5" thickBot="1">
      <c r="A145" s="1128" t="s">
        <v>1273</v>
      </c>
      <c r="B145" s="1129" t="s">
        <v>1025</v>
      </c>
      <c r="C145" s="340"/>
      <c r="D145" s="63"/>
      <c r="E145" s="63"/>
      <c r="F145" s="341"/>
    </row>
    <row r="146" spans="1:6" ht="16.5" thickBot="1">
      <c r="A146" s="1128" t="s">
        <v>1274</v>
      </c>
      <c r="B146" s="1129" t="s">
        <v>720</v>
      </c>
      <c r="C146" s="340"/>
      <c r="D146" s="63"/>
      <c r="E146" s="63"/>
      <c r="F146" s="341"/>
    </row>
    <row r="147" spans="1:6" ht="16.5" thickBot="1">
      <c r="A147" s="1128" t="s">
        <v>1275</v>
      </c>
      <c r="B147" s="1129" t="s">
        <v>721</v>
      </c>
      <c r="C147" s="340"/>
      <c r="D147" s="63"/>
      <c r="E147" s="63"/>
      <c r="F147" s="341"/>
    </row>
    <row r="148" spans="1:6" ht="16.5" thickBot="1">
      <c r="A148" s="1128" t="s">
        <v>1276</v>
      </c>
      <c r="B148" s="1129" t="s">
        <v>722</v>
      </c>
      <c r="C148" s="340"/>
      <c r="D148" s="63"/>
      <c r="E148" s="63"/>
      <c r="F148" s="341"/>
    </row>
    <row r="149" spans="1:6" ht="16.5" thickBot="1">
      <c r="A149" s="1128" t="s">
        <v>1277</v>
      </c>
      <c r="B149" s="1129" t="s">
        <v>1026</v>
      </c>
      <c r="C149" s="340"/>
      <c r="D149" s="63"/>
      <c r="E149" s="63"/>
      <c r="F149" s="341"/>
    </row>
    <row r="150" spans="1:6" ht="16.5" thickBot="1">
      <c r="A150" s="1128" t="s">
        <v>1278</v>
      </c>
      <c r="B150" s="1129" t="s">
        <v>723</v>
      </c>
      <c r="C150" s="340"/>
      <c r="D150" s="63"/>
      <c r="E150" s="63"/>
      <c r="F150" s="341"/>
    </row>
    <row r="151" spans="1:6" ht="16.5" thickBot="1">
      <c r="A151" s="1128" t="s">
        <v>1279</v>
      </c>
      <c r="B151" s="1129" t="s">
        <v>724</v>
      </c>
      <c r="C151" s="340"/>
      <c r="D151" s="63"/>
      <c r="E151" s="63"/>
      <c r="F151" s="341"/>
    </row>
    <row r="152" spans="1:6" ht="16.5" thickBot="1">
      <c r="A152" s="1128" t="s">
        <v>1280</v>
      </c>
      <c r="B152" s="1129" t="s">
        <v>725</v>
      </c>
      <c r="C152" s="340"/>
      <c r="D152" s="63"/>
      <c r="E152" s="63"/>
      <c r="F152" s="341"/>
    </row>
    <row r="153" spans="1:6" ht="16.5" thickBot="1">
      <c r="A153" s="1128" t="s">
        <v>1281</v>
      </c>
      <c r="B153" s="1129" t="s">
        <v>726</v>
      </c>
      <c r="C153" s="340"/>
      <c r="D153" s="63"/>
      <c r="E153" s="63"/>
      <c r="F153" s="341"/>
    </row>
    <row r="154" spans="1:6" ht="16.5" thickBot="1">
      <c r="A154" s="1128" t="s">
        <v>1282</v>
      </c>
      <c r="B154" s="1129" t="s">
        <v>727</v>
      </c>
      <c r="C154" s="340"/>
      <c r="D154" s="63"/>
      <c r="E154" s="63"/>
      <c r="F154" s="341"/>
    </row>
    <row r="155" spans="1:6" ht="16.5" thickBot="1">
      <c r="A155" s="1128" t="s">
        <v>1283</v>
      </c>
      <c r="B155" s="1129" t="s">
        <v>728</v>
      </c>
      <c r="C155" s="340"/>
      <c r="D155" s="63"/>
      <c r="E155" s="63"/>
      <c r="F155" s="341"/>
    </row>
    <row r="156" spans="1:6" ht="16.5" thickBot="1">
      <c r="A156" s="1128" t="s">
        <v>1284</v>
      </c>
      <c r="B156" s="1129" t="s">
        <v>729</v>
      </c>
      <c r="C156" s="340"/>
      <c r="D156" s="63"/>
      <c r="E156" s="63"/>
      <c r="F156" s="341"/>
    </row>
    <row r="157" spans="1:6" ht="16.5" thickBot="1">
      <c r="A157" s="1128" t="s">
        <v>1285</v>
      </c>
      <c r="B157" s="1129" t="s">
        <v>730</v>
      </c>
      <c r="C157" s="340"/>
      <c r="D157" s="63"/>
      <c r="E157" s="63"/>
      <c r="F157" s="341"/>
    </row>
    <row r="158" spans="1:6" ht="16.5" thickBot="1">
      <c r="A158" s="1128" t="s">
        <v>1286</v>
      </c>
      <c r="B158" s="1129" t="s">
        <v>731</v>
      </c>
      <c r="C158" s="340"/>
      <c r="D158" s="63"/>
      <c r="E158" s="63"/>
      <c r="F158" s="341"/>
    </row>
    <row r="159" spans="1:6" ht="16.5" thickBot="1">
      <c r="A159" s="1128" t="s">
        <v>1287</v>
      </c>
      <c r="B159" s="1129" t="s">
        <v>732</v>
      </c>
      <c r="C159" s="340"/>
      <c r="D159" s="63"/>
      <c r="E159" s="63"/>
      <c r="F159" s="341"/>
    </row>
    <row r="160" spans="1:6" ht="16.5" thickBot="1">
      <c r="A160" s="1128" t="s">
        <v>1288</v>
      </c>
      <c r="B160" s="1129" t="s">
        <v>733</v>
      </c>
      <c r="C160" s="340"/>
      <c r="D160" s="63"/>
      <c r="E160" s="63"/>
      <c r="F160" s="341"/>
    </row>
    <row r="161" spans="1:6" ht="16.5" thickBot="1">
      <c r="A161" s="1128" t="s">
        <v>1289</v>
      </c>
      <c r="B161" s="1129" t="s">
        <v>734</v>
      </c>
      <c r="C161" s="340"/>
      <c r="D161" s="63"/>
      <c r="E161" s="63"/>
      <c r="F161" s="341"/>
    </row>
    <row r="162" spans="1:6" ht="16.5" thickBot="1">
      <c r="A162" s="1128" t="s">
        <v>1290</v>
      </c>
      <c r="B162" s="1129" t="s">
        <v>735</v>
      </c>
      <c r="C162" s="340"/>
      <c r="D162" s="63"/>
      <c r="E162" s="63"/>
      <c r="F162" s="341"/>
    </row>
    <row r="163" spans="1:6" ht="16.5" thickBot="1">
      <c r="A163" s="1128" t="s">
        <v>1291</v>
      </c>
      <c r="B163" s="1129" t="s">
        <v>736</v>
      </c>
      <c r="C163" s="340"/>
      <c r="D163" s="63"/>
      <c r="E163" s="63"/>
      <c r="F163" s="341"/>
    </row>
    <row r="164" spans="1:6" ht="16.5" thickBot="1">
      <c r="A164" s="1128" t="s">
        <v>1292</v>
      </c>
      <c r="B164" s="1129" t="s">
        <v>737</v>
      </c>
      <c r="C164" s="340"/>
      <c r="D164" s="63"/>
      <c r="E164" s="63"/>
      <c r="F164" s="341"/>
    </row>
    <row r="165" spans="1:6" ht="16.5" thickBot="1">
      <c r="A165" s="1128" t="s">
        <v>1293</v>
      </c>
      <c r="B165" s="1129" t="s">
        <v>738</v>
      </c>
      <c r="C165" s="340"/>
      <c r="D165" s="63"/>
      <c r="E165" s="63"/>
      <c r="F165" s="341"/>
    </row>
    <row r="166" spans="1:6" ht="16.5" thickBot="1">
      <c r="A166" s="1128" t="s">
        <v>1294</v>
      </c>
      <c r="B166" s="1129" t="s">
        <v>739</v>
      </c>
      <c r="C166" s="340"/>
      <c r="D166" s="63"/>
      <c r="E166" s="63"/>
      <c r="F166" s="341"/>
    </row>
    <row r="167" spans="1:6" ht="16.5" thickBot="1">
      <c r="A167" s="1128" t="s">
        <v>1295</v>
      </c>
      <c r="B167" s="1129" t="s">
        <v>740</v>
      </c>
      <c r="C167" s="340"/>
      <c r="D167" s="63"/>
      <c r="E167" s="63"/>
      <c r="F167" s="341"/>
    </row>
    <row r="168" spans="1:6" ht="16.5" thickBot="1">
      <c r="A168" s="1128" t="s">
        <v>1296</v>
      </c>
      <c r="B168" s="1129" t="s">
        <v>741</v>
      </c>
      <c r="C168" s="340"/>
      <c r="D168" s="63"/>
      <c r="E168" s="63"/>
      <c r="F168" s="341"/>
    </row>
    <row r="169" spans="1:6" ht="16.5" thickBot="1">
      <c r="A169" s="1128" t="s">
        <v>1297</v>
      </c>
      <c r="B169" s="1129" t="s">
        <v>742</v>
      </c>
      <c r="C169" s="340"/>
      <c r="D169" s="63"/>
      <c r="E169" s="63"/>
      <c r="F169" s="341"/>
    </row>
    <row r="170" spans="1:6" ht="16.5" thickBot="1">
      <c r="A170" s="1128" t="s">
        <v>1298</v>
      </c>
      <c r="B170" s="1129" t="s">
        <v>743</v>
      </c>
      <c r="C170" s="340"/>
      <c r="D170" s="63"/>
      <c r="E170" s="63"/>
      <c r="F170" s="341"/>
    </row>
    <row r="171" spans="1:6" ht="16.5" thickBot="1">
      <c r="A171" s="1128" t="s">
        <v>1299</v>
      </c>
      <c r="B171" s="1129" t="s">
        <v>744</v>
      </c>
      <c r="C171" s="340"/>
      <c r="D171" s="63"/>
      <c r="E171" s="63"/>
      <c r="F171" s="341"/>
    </row>
    <row r="172" spans="1:6" ht="16.5" thickBot="1">
      <c r="A172" s="1128" t="s">
        <v>1300</v>
      </c>
      <c r="B172" s="1129" t="s">
        <v>745</v>
      </c>
      <c r="C172" s="340"/>
      <c r="D172" s="63"/>
      <c r="E172" s="63"/>
      <c r="F172" s="341"/>
    </row>
    <row r="173" spans="1:6" ht="16.5" thickBot="1">
      <c r="A173" s="1128" t="s">
        <v>1301</v>
      </c>
      <c r="B173" s="1129" t="s">
        <v>1027</v>
      </c>
      <c r="C173" s="340"/>
      <c r="D173" s="63"/>
      <c r="E173" s="63"/>
      <c r="F173" s="341"/>
    </row>
    <row r="174" spans="1:6" ht="16.5" thickBot="1">
      <c r="A174" s="1128" t="s">
        <v>1302</v>
      </c>
      <c r="B174" s="1129" t="s">
        <v>746</v>
      </c>
      <c r="C174" s="340"/>
      <c r="D174" s="63"/>
      <c r="E174" s="63"/>
      <c r="F174" s="341"/>
    </row>
    <row r="175" spans="1:6" ht="16.5" thickBot="1">
      <c r="A175" s="1128" t="s">
        <v>1303</v>
      </c>
      <c r="B175" s="1129" t="s">
        <v>747</v>
      </c>
      <c r="C175" s="340"/>
      <c r="D175" s="63"/>
      <c r="E175" s="63"/>
      <c r="F175" s="341"/>
    </row>
    <row r="176" spans="1:6" ht="16.5" thickBot="1">
      <c r="A176" s="1128" t="s">
        <v>1304</v>
      </c>
      <c r="B176" s="1129" t="s">
        <v>748</v>
      </c>
      <c r="C176" s="340"/>
      <c r="D176" s="63"/>
      <c r="E176" s="63"/>
      <c r="F176" s="341"/>
    </row>
    <row r="177" spans="1:6" ht="16.5" thickBot="1">
      <c r="A177" s="1128" t="s">
        <v>1305</v>
      </c>
      <c r="B177" s="1129" t="s">
        <v>749</v>
      </c>
      <c r="C177" s="340"/>
      <c r="D177" s="63"/>
      <c r="E177" s="63"/>
      <c r="F177" s="341"/>
    </row>
    <row r="178" spans="1:6" ht="16.5" thickBot="1">
      <c r="A178" s="1128" t="s">
        <v>1306</v>
      </c>
      <c r="B178" s="1129" t="s">
        <v>750</v>
      </c>
      <c r="C178" s="340"/>
      <c r="D178" s="63"/>
      <c r="E178" s="63"/>
      <c r="F178" s="341"/>
    </row>
    <row r="179" spans="1:6" ht="16.5" thickBot="1">
      <c r="A179" s="1128" t="s">
        <v>1307</v>
      </c>
      <c r="B179" s="1129" t="s">
        <v>751</v>
      </c>
      <c r="C179" s="340"/>
      <c r="D179" s="63"/>
      <c r="E179" s="63"/>
      <c r="F179" s="341"/>
    </row>
    <row r="180" spans="1:6" ht="16.5" thickBot="1">
      <c r="A180" s="1128" t="s">
        <v>1308</v>
      </c>
      <c r="B180" s="1129" t="s">
        <v>752</v>
      </c>
      <c r="C180" s="340"/>
      <c r="D180" s="63"/>
      <c r="E180" s="63"/>
      <c r="F180" s="341"/>
    </row>
    <row r="181" spans="1:6" ht="16.5" thickBot="1">
      <c r="A181" s="1128" t="s">
        <v>1309</v>
      </c>
      <c r="B181" s="1129" t="s">
        <v>753</v>
      </c>
      <c r="C181" s="340"/>
      <c r="D181" s="63"/>
      <c r="E181" s="63"/>
      <c r="F181" s="341"/>
    </row>
    <row r="182" spans="1:6" ht="16.5" thickBot="1">
      <c r="A182" s="1128" t="s">
        <v>1310</v>
      </c>
      <c r="B182" s="1129" t="s">
        <v>754</v>
      </c>
      <c r="C182" s="340"/>
      <c r="D182" s="63"/>
      <c r="E182" s="63"/>
      <c r="F182" s="341"/>
    </row>
    <row r="183" spans="1:6" ht="16.5" thickBot="1">
      <c r="A183" s="1128" t="s">
        <v>1311</v>
      </c>
      <c r="B183" s="1129" t="s">
        <v>755</v>
      </c>
      <c r="C183" s="340"/>
      <c r="D183" s="63"/>
      <c r="E183" s="63"/>
      <c r="F183" s="341"/>
    </row>
    <row r="184" spans="1:6" ht="16.5" thickBot="1">
      <c r="A184" s="1128" t="s">
        <v>1312</v>
      </c>
      <c r="B184" s="1129" t="s">
        <v>756</v>
      </c>
      <c r="C184" s="340"/>
      <c r="D184" s="63"/>
      <c r="E184" s="63"/>
      <c r="F184" s="341"/>
    </row>
    <row r="185" spans="1:6" ht="16.5" thickBot="1">
      <c r="A185" s="1128" t="s">
        <v>1313</v>
      </c>
      <c r="B185" s="1129" t="s">
        <v>757</v>
      </c>
      <c r="C185" s="340"/>
      <c r="D185" s="63"/>
      <c r="E185" s="63"/>
      <c r="F185" s="341"/>
    </row>
    <row r="186" spans="1:6" ht="16.5" thickBot="1">
      <c r="A186" s="1128" t="s">
        <v>1314</v>
      </c>
      <c r="B186" s="1129" t="s">
        <v>758</v>
      </c>
      <c r="C186" s="340"/>
      <c r="D186" s="63"/>
      <c r="E186" s="63"/>
      <c r="F186" s="341"/>
    </row>
    <row r="187" spans="1:6" ht="16.5" thickBot="1">
      <c r="A187" s="1128" t="s">
        <v>1315</v>
      </c>
      <c r="B187" s="1129" t="s">
        <v>759</v>
      </c>
      <c r="C187" s="340"/>
      <c r="D187" s="63"/>
      <c r="E187" s="63"/>
      <c r="F187" s="341"/>
    </row>
    <row r="188" spans="1:6" ht="16.5" thickBot="1">
      <c r="A188" s="1128" t="s">
        <v>1316</v>
      </c>
      <c r="B188" s="1129" t="s">
        <v>760</v>
      </c>
      <c r="C188" s="340"/>
      <c r="D188" s="63"/>
      <c r="E188" s="63"/>
      <c r="F188" s="341"/>
    </row>
    <row r="189" spans="1:6" ht="16.5" thickBot="1">
      <c r="A189" s="1128" t="s">
        <v>1317</v>
      </c>
      <c r="B189" s="1129" t="s">
        <v>761</v>
      </c>
      <c r="C189" s="340"/>
      <c r="D189" s="63"/>
      <c r="E189" s="63"/>
      <c r="F189" s="341"/>
    </row>
    <row r="190" spans="1:6" ht="16.5" thickBot="1">
      <c r="A190" s="1128" t="s">
        <v>1318</v>
      </c>
      <c r="B190" s="1129" t="s">
        <v>1028</v>
      </c>
      <c r="C190" s="340"/>
      <c r="D190" s="63"/>
      <c r="E190" s="63"/>
      <c r="F190" s="341"/>
    </row>
    <row r="191" spans="1:6" ht="15.75" customHeight="1" thickBot="1">
      <c r="A191" s="1128" t="s">
        <v>1319</v>
      </c>
      <c r="B191" s="1129" t="s">
        <v>762</v>
      </c>
      <c r="C191" s="340"/>
      <c r="D191" s="63"/>
      <c r="E191" s="63"/>
      <c r="F191" s="341"/>
    </row>
    <row r="192" spans="1:6" ht="16.5" thickBot="1">
      <c r="A192" s="1128" t="s">
        <v>1320</v>
      </c>
      <c r="B192" s="1129" t="s">
        <v>763</v>
      </c>
      <c r="C192" s="340"/>
      <c r="D192" s="63"/>
      <c r="E192" s="63"/>
      <c r="F192" s="341"/>
    </row>
    <row r="193" spans="1:6" ht="16.5" thickBot="1">
      <c r="A193" s="1128" t="s">
        <v>1321</v>
      </c>
      <c r="B193" s="1129" t="s">
        <v>764</v>
      </c>
      <c r="C193" s="340"/>
      <c r="D193" s="63"/>
      <c r="E193" s="63"/>
      <c r="F193" s="341"/>
    </row>
    <row r="194" spans="1:6" ht="16.5" thickBot="1">
      <c r="A194" s="1128" t="s">
        <v>1322</v>
      </c>
      <c r="B194" s="1129" t="s">
        <v>765</v>
      </c>
      <c r="C194" s="340"/>
      <c r="D194" s="63"/>
      <c r="E194" s="63"/>
      <c r="F194" s="341"/>
    </row>
    <row r="195" spans="1:6" ht="26.25" thickBot="1">
      <c r="A195" s="1128" t="s">
        <v>1323</v>
      </c>
      <c r="B195" s="1129" t="s">
        <v>1029</v>
      </c>
      <c r="C195" s="340"/>
      <c r="D195" s="63"/>
      <c r="E195" s="63"/>
      <c r="F195" s="341"/>
    </row>
    <row r="196" spans="1:6" ht="16.5" thickBot="1">
      <c r="A196" s="1128" t="s">
        <v>1324</v>
      </c>
      <c r="B196" s="1129" t="s">
        <v>766</v>
      </c>
      <c r="C196" s="340"/>
      <c r="D196" s="63"/>
      <c r="E196" s="63"/>
      <c r="F196" s="341"/>
    </row>
    <row r="197" spans="1:6" ht="16.5" thickBot="1">
      <c r="A197" s="1128" t="s">
        <v>1325</v>
      </c>
      <c r="B197" s="1129" t="s">
        <v>767</v>
      </c>
      <c r="C197" s="340"/>
      <c r="D197" s="63"/>
      <c r="E197" s="63"/>
      <c r="F197" s="341"/>
    </row>
    <row r="198" spans="1:6" ht="16.5" thickBot="1">
      <c r="A198" s="1128" t="s">
        <v>1326</v>
      </c>
      <c r="B198" s="1129" t="s">
        <v>768</v>
      </c>
      <c r="C198" s="340"/>
      <c r="D198" s="63"/>
      <c r="E198" s="63"/>
      <c r="F198" s="341"/>
    </row>
    <row r="199" spans="1:6" ht="16.5" thickBot="1">
      <c r="A199" s="1128" t="s">
        <v>1327</v>
      </c>
      <c r="B199" s="1129" t="s">
        <v>769</v>
      </c>
      <c r="C199" s="340"/>
      <c r="D199" s="63"/>
      <c r="E199" s="63"/>
      <c r="F199" s="341"/>
    </row>
    <row r="200" spans="1:6" ht="15.75" customHeight="1" thickBot="1">
      <c r="A200" s="1130" t="s">
        <v>1328</v>
      </c>
      <c r="B200" s="1129" t="s">
        <v>770</v>
      </c>
      <c r="C200" s="340"/>
      <c r="D200" s="63"/>
      <c r="E200" s="63"/>
      <c r="F200" s="341"/>
    </row>
    <row r="201" spans="1:6" ht="14.25" customHeight="1" thickBot="1">
      <c r="A201" s="1130" t="s">
        <v>1329</v>
      </c>
      <c r="B201" s="1129" t="s">
        <v>771</v>
      </c>
      <c r="C201" s="340"/>
      <c r="D201" s="63"/>
      <c r="E201" s="63"/>
      <c r="F201" s="341"/>
    </row>
    <row r="202" spans="1:6" ht="16.5" thickBot="1">
      <c r="A202" s="1128" t="s">
        <v>1330</v>
      </c>
      <c r="B202" s="1129" t="s">
        <v>772</v>
      </c>
      <c r="C202" s="340"/>
      <c r="D202" s="63"/>
      <c r="E202" s="63"/>
      <c r="F202" s="341"/>
    </row>
    <row r="203" spans="1:6" ht="15.75" customHeight="1" thickBot="1">
      <c r="A203" s="1128" t="s">
        <v>1331</v>
      </c>
      <c r="B203" s="1129" t="s">
        <v>773</v>
      </c>
      <c r="C203" s="340"/>
      <c r="D203" s="63"/>
      <c r="E203" s="63"/>
      <c r="F203" s="341"/>
    </row>
    <row r="204" spans="1:6" ht="26.25" thickBot="1">
      <c r="A204" s="1128" t="s">
        <v>1332</v>
      </c>
      <c r="B204" s="1131" t="s">
        <v>862</v>
      </c>
      <c r="C204" s="340"/>
      <c r="D204" s="63"/>
      <c r="E204" s="63"/>
      <c r="F204" s="341"/>
    </row>
    <row r="205" spans="1:6" ht="16.5" thickBot="1">
      <c r="A205" s="1128" t="s">
        <v>1333</v>
      </c>
      <c r="B205" s="1129" t="s">
        <v>774</v>
      </c>
      <c r="C205" s="340"/>
      <c r="D205" s="63"/>
      <c r="E205" s="63"/>
      <c r="F205" s="341"/>
    </row>
    <row r="206" spans="1:6" ht="39" thickBot="1">
      <c r="A206" s="1128" t="s">
        <v>1334</v>
      </c>
      <c r="B206" s="1131" t="s">
        <v>775</v>
      </c>
      <c r="C206" s="63"/>
      <c r="D206" s="63"/>
      <c r="E206" s="63"/>
      <c r="F206" s="341"/>
    </row>
    <row r="207" spans="1:6" ht="26.25" thickBot="1">
      <c r="A207" s="1128" t="s">
        <v>1335</v>
      </c>
      <c r="B207" s="1131" t="s">
        <v>776</v>
      </c>
      <c r="C207" s="63"/>
      <c r="D207" s="63"/>
      <c r="E207" s="63"/>
      <c r="F207" s="341"/>
    </row>
    <row r="208" spans="1:6" ht="16.5" thickBot="1">
      <c r="A208" s="1128" t="s">
        <v>1336</v>
      </c>
      <c r="B208" s="1131" t="s">
        <v>863</v>
      </c>
      <c r="C208" s="63"/>
      <c r="D208" s="63"/>
      <c r="E208" s="63"/>
      <c r="F208" s="341"/>
    </row>
    <row r="209" spans="1:6" ht="51.75" thickBot="1">
      <c r="A209" s="1128" t="s">
        <v>1337</v>
      </c>
      <c r="B209" s="1131" t="s">
        <v>777</v>
      </c>
      <c r="C209" s="63"/>
      <c r="D209" s="63"/>
      <c r="E209" s="63"/>
      <c r="F209" s="341"/>
    </row>
    <row r="210" spans="1:6" ht="16.5" thickBot="1">
      <c r="A210" s="1128" t="s">
        <v>1338</v>
      </c>
      <c r="B210" s="1129" t="s">
        <v>864</v>
      </c>
      <c r="C210" s="339"/>
      <c r="D210" s="63"/>
      <c r="E210" s="63"/>
      <c r="F210" s="341"/>
    </row>
    <row r="211" spans="1:6" ht="39" thickBot="1">
      <c r="A211" s="1128" t="s">
        <v>1339</v>
      </c>
      <c r="B211" s="1131" t="s">
        <v>778</v>
      </c>
      <c r="C211" s="339"/>
      <c r="D211" s="63"/>
      <c r="E211" s="63"/>
      <c r="F211" s="341"/>
    </row>
    <row r="212" spans="1:6" ht="31.5" customHeight="1" thickBot="1">
      <c r="A212" s="1128" t="s">
        <v>1340</v>
      </c>
      <c r="B212" s="1131" t="s">
        <v>779</v>
      </c>
      <c r="C212" s="340"/>
      <c r="D212" s="63"/>
      <c r="E212" s="63"/>
      <c r="F212" s="341"/>
    </row>
    <row r="213" spans="1:6" ht="39" thickBot="1">
      <c r="A213" s="1128" t="s">
        <v>1341</v>
      </c>
      <c r="B213" s="1131" t="s">
        <v>780</v>
      </c>
      <c r="C213" s="339"/>
      <c r="D213" s="63"/>
      <c r="E213" s="63"/>
      <c r="F213" s="341"/>
    </row>
    <row r="214" spans="1:6" ht="16.5" thickBot="1">
      <c r="A214" s="1128" t="s">
        <v>1342</v>
      </c>
      <c r="B214" s="1131" t="s">
        <v>1030</v>
      </c>
      <c r="C214" s="55"/>
      <c r="D214" s="63"/>
      <c r="E214" s="63"/>
      <c r="F214" s="341"/>
    </row>
    <row r="215" spans="1:6" ht="15.75" thickBot="1">
      <c r="A215" s="1128" t="s">
        <v>1343</v>
      </c>
      <c r="B215" s="1131" t="s">
        <v>1031</v>
      </c>
      <c r="C215" s="55"/>
      <c r="D215" s="63"/>
      <c r="E215" s="63"/>
      <c r="F215" s="63"/>
    </row>
    <row r="216" spans="1:6" ht="15.75" customHeight="1" thickBot="1">
      <c r="A216" s="1128" t="s">
        <v>1344</v>
      </c>
      <c r="B216" s="1131" t="s">
        <v>1032</v>
      </c>
      <c r="C216" s="55"/>
      <c r="D216" s="63"/>
      <c r="E216" s="63"/>
      <c r="F216" s="63"/>
    </row>
    <row r="217" spans="1:6" ht="26.25" thickBot="1">
      <c r="A217" s="1128" t="s">
        <v>1345</v>
      </c>
      <c r="B217" s="1131" t="s">
        <v>1033</v>
      </c>
      <c r="C217" s="55"/>
      <c r="D217" s="63"/>
      <c r="E217" s="63"/>
      <c r="F217" s="63"/>
    </row>
    <row r="218" spans="1:6" ht="15.75" thickBot="1">
      <c r="A218" s="1128" t="s">
        <v>1346</v>
      </c>
      <c r="B218" s="1131" t="s">
        <v>1034</v>
      </c>
      <c r="C218" s="55"/>
      <c r="D218" s="63"/>
      <c r="E218" s="63"/>
      <c r="F218" s="63"/>
    </row>
    <row r="219" spans="1:6" ht="15.75" thickBot="1">
      <c r="A219" s="1128" t="s">
        <v>1347</v>
      </c>
      <c r="B219" s="1131" t="s">
        <v>1035</v>
      </c>
      <c r="C219" s="55"/>
      <c r="D219" s="63"/>
      <c r="E219" s="63"/>
      <c r="F219" s="63"/>
    </row>
    <row r="220" spans="1:6" ht="26.25" thickBot="1">
      <c r="A220" s="1128" t="s">
        <v>1348</v>
      </c>
      <c r="B220" s="1131" t="s">
        <v>1176</v>
      </c>
      <c r="C220" s="55"/>
      <c r="D220" s="63"/>
      <c r="E220" s="63"/>
      <c r="F220" s="63"/>
    </row>
    <row r="221" spans="1:6" ht="26.25" thickBot="1">
      <c r="A221" s="1128" t="s">
        <v>1349</v>
      </c>
      <c r="B221" s="1131" t="s">
        <v>781</v>
      </c>
      <c r="C221" s="55"/>
      <c r="D221" s="63"/>
      <c r="E221" s="63"/>
      <c r="F221" s="63"/>
    </row>
    <row r="222" spans="1:6" ht="26.25" thickBot="1">
      <c r="A222" s="1128" t="s">
        <v>1350</v>
      </c>
      <c r="B222" s="1131" t="s">
        <v>782</v>
      </c>
      <c r="C222" s="55"/>
      <c r="D222" s="63"/>
      <c r="E222" s="63"/>
      <c r="F222" s="63"/>
    </row>
    <row r="223" spans="1:6" ht="26.25" thickBot="1">
      <c r="A223" s="1128" t="s">
        <v>1351</v>
      </c>
      <c r="B223" s="1131" t="s">
        <v>865</v>
      </c>
      <c r="C223" s="55"/>
      <c r="D223" s="63"/>
      <c r="E223" s="63"/>
      <c r="F223" s="63"/>
    </row>
    <row r="224" spans="1:6" ht="15.75" thickBot="1">
      <c r="A224" s="1128" t="s">
        <v>1352</v>
      </c>
      <c r="B224" s="1131" t="s">
        <v>783</v>
      </c>
      <c r="C224" s="55"/>
      <c r="D224" s="63"/>
      <c r="E224" s="63"/>
      <c r="F224" s="63"/>
    </row>
    <row r="225" spans="1:6" ht="15.75" thickBot="1">
      <c r="A225" s="1128" t="s">
        <v>1353</v>
      </c>
      <c r="B225" s="1131" t="s">
        <v>1036</v>
      </c>
      <c r="C225" s="55"/>
      <c r="D225" s="63"/>
      <c r="E225" s="63"/>
      <c r="F225" s="63"/>
    </row>
    <row r="226" spans="1:6" ht="26.25" thickBot="1">
      <c r="A226" s="1128" t="s">
        <v>1354</v>
      </c>
      <c r="B226" s="1131" t="s">
        <v>784</v>
      </c>
      <c r="C226" s="55"/>
      <c r="D226" s="63"/>
      <c r="E226" s="63"/>
      <c r="F226" s="63"/>
    </row>
    <row r="227" spans="1:6" ht="26.25" thickBot="1">
      <c r="A227" s="1128" t="s">
        <v>1355</v>
      </c>
      <c r="B227" s="1131" t="s">
        <v>1037</v>
      </c>
      <c r="C227" s="55"/>
      <c r="D227" s="63"/>
      <c r="E227" s="63"/>
      <c r="F227" s="63"/>
    </row>
    <row r="228" spans="1:6" ht="15.75" thickBot="1">
      <c r="A228" s="1128" t="s">
        <v>1356</v>
      </c>
      <c r="B228" s="1131" t="s">
        <v>856</v>
      </c>
      <c r="C228" s="55"/>
      <c r="D228" s="63"/>
      <c r="E228" s="63"/>
      <c r="F228" s="63"/>
    </row>
    <row r="229" spans="1:6" ht="15.75" thickBot="1">
      <c r="A229" s="1128" t="s">
        <v>1357</v>
      </c>
      <c r="B229" s="1131" t="s">
        <v>1038</v>
      </c>
      <c r="C229" s="55"/>
      <c r="D229" s="63"/>
      <c r="E229" s="63"/>
      <c r="F229" s="63"/>
    </row>
    <row r="230" spans="1:6" ht="15.75" thickBot="1">
      <c r="A230" s="1128" t="s">
        <v>1358</v>
      </c>
      <c r="B230" s="1131" t="s">
        <v>1039</v>
      </c>
      <c r="C230" s="55"/>
      <c r="D230" s="63"/>
      <c r="E230" s="63"/>
      <c r="F230" s="63"/>
    </row>
    <row r="231" spans="1:6" ht="26.25" thickBot="1">
      <c r="A231" s="1128" t="s">
        <v>1359</v>
      </c>
      <c r="B231" s="1131" t="s">
        <v>1040</v>
      </c>
      <c r="C231" s="55"/>
      <c r="D231" s="63"/>
      <c r="E231" s="63"/>
      <c r="F231" s="63"/>
    </row>
    <row r="232" spans="1:6" ht="15.75" thickBot="1">
      <c r="A232" s="1132" t="s">
        <v>1360</v>
      </c>
      <c r="B232" s="1133" t="s">
        <v>1041</v>
      </c>
      <c r="C232" s="55"/>
      <c r="D232" s="63"/>
      <c r="E232" s="63"/>
      <c r="F232" s="63"/>
    </row>
    <row r="233" spans="1:6" ht="15.75" thickTop="1">
      <c r="A233" s="350"/>
      <c r="B233" s="162"/>
      <c r="C233" s="55"/>
      <c r="D233" s="63"/>
      <c r="E233" s="63"/>
      <c r="F233" s="63"/>
    </row>
    <row r="234" spans="1:6" ht="15.75" thickBot="1">
      <c r="A234" s="351" t="s">
        <v>1394</v>
      </c>
      <c r="B234" s="351"/>
      <c r="C234" s="352"/>
      <c r="D234" s="352"/>
      <c r="E234" s="63"/>
      <c r="F234" s="63"/>
    </row>
    <row r="235" spans="1:6" ht="30.75" thickBot="1">
      <c r="A235" s="1136" t="s">
        <v>785</v>
      </c>
      <c r="B235" s="1137" t="s">
        <v>786</v>
      </c>
      <c r="C235" s="1137" t="s">
        <v>787</v>
      </c>
      <c r="D235" s="63"/>
      <c r="E235" s="63"/>
      <c r="F235" s="63"/>
    </row>
    <row r="236" spans="1:6" ht="15.75" thickBot="1">
      <c r="A236" s="1138" t="s">
        <v>635</v>
      </c>
      <c r="B236" s="1139" t="s">
        <v>788</v>
      </c>
      <c r="C236" s="1140">
        <v>47.978</v>
      </c>
      <c r="D236" s="63"/>
      <c r="E236" s="63"/>
      <c r="F236" s="63"/>
    </row>
    <row r="237" spans="1:6" ht="15.75" thickBot="1">
      <c r="A237" s="1138" t="s">
        <v>638</v>
      </c>
      <c r="B237" s="1139" t="s">
        <v>789</v>
      </c>
      <c r="C237" s="1140">
        <v>14.032</v>
      </c>
      <c r="D237" s="63"/>
      <c r="E237" s="63"/>
      <c r="F237" s="63"/>
    </row>
    <row r="238" spans="1:6" ht="15.75" thickBot="1">
      <c r="A238" s="1138"/>
      <c r="B238" s="1141" t="s">
        <v>790</v>
      </c>
      <c r="C238" s="1142">
        <v>62.01</v>
      </c>
      <c r="D238" s="63"/>
      <c r="E238" s="63"/>
      <c r="F238" s="63"/>
    </row>
    <row r="239" spans="1:6" ht="15.75" thickBot="1">
      <c r="A239" s="1138" t="s">
        <v>640</v>
      </c>
      <c r="B239" s="1139" t="s">
        <v>866</v>
      </c>
      <c r="C239" s="1140">
        <v>21.155</v>
      </c>
      <c r="D239" s="63"/>
      <c r="E239" s="63"/>
      <c r="F239" s="63"/>
    </row>
    <row r="240" spans="1:6" ht="16.5" thickBot="1">
      <c r="A240" s="1498" t="s">
        <v>791</v>
      </c>
      <c r="B240" s="1499"/>
      <c r="C240" s="1143">
        <v>83.165</v>
      </c>
      <c r="D240" s="63"/>
      <c r="E240" s="63"/>
      <c r="F240" s="341"/>
    </row>
    <row r="241" spans="1:6" ht="15.75">
      <c r="A241" s="1134"/>
      <c r="B241" s="1134"/>
      <c r="C241" s="1135"/>
      <c r="D241" s="63"/>
      <c r="E241" s="63"/>
      <c r="F241" s="341"/>
    </row>
    <row r="242" spans="1:6" ht="16.5" thickBot="1">
      <c r="A242" s="339" t="s">
        <v>1396</v>
      </c>
      <c r="B242" s="63"/>
      <c r="C242" s="340"/>
      <c r="D242" s="74"/>
      <c r="E242" s="341"/>
      <c r="F242" s="341"/>
    </row>
    <row r="243" spans="1:6" ht="27" thickBot="1" thickTop="1">
      <c r="A243" s="1144" t="s">
        <v>322</v>
      </c>
      <c r="B243" s="1145" t="s">
        <v>792</v>
      </c>
      <c r="C243" s="340"/>
      <c r="D243" s="74"/>
      <c r="E243" s="341"/>
      <c r="F243" s="341"/>
    </row>
    <row r="244" spans="1:6" ht="17.25" thickBot="1" thickTop="1">
      <c r="A244" s="1146" t="s">
        <v>793</v>
      </c>
      <c r="B244" s="1147" t="s">
        <v>1042</v>
      </c>
      <c r="C244" s="353"/>
      <c r="D244" s="353"/>
      <c r="E244" s="353"/>
      <c r="F244" s="341"/>
    </row>
    <row r="245" spans="1:6" ht="30.75" customHeight="1" thickBot="1">
      <c r="A245" s="1124" t="s">
        <v>2909</v>
      </c>
      <c r="B245" s="1125" t="s">
        <v>1043</v>
      </c>
      <c r="C245" s="353"/>
      <c r="D245" s="353"/>
      <c r="E245" s="353"/>
      <c r="F245" s="341"/>
    </row>
    <row r="246" spans="1:6" ht="15" customHeight="1" thickBot="1">
      <c r="A246" s="1124" t="s">
        <v>2910</v>
      </c>
      <c r="B246" s="1125" t="s">
        <v>643</v>
      </c>
      <c r="C246" s="353"/>
      <c r="D246" s="353"/>
      <c r="E246" s="353"/>
      <c r="F246" s="341"/>
    </row>
    <row r="247" spans="1:6" ht="15" customHeight="1" thickBot="1">
      <c r="A247" s="1124" t="s">
        <v>2911</v>
      </c>
      <c r="B247" s="1125" t="s">
        <v>1044</v>
      </c>
      <c r="C247" s="353"/>
      <c r="D247" s="353"/>
      <c r="E247" s="353"/>
      <c r="F247" s="341"/>
    </row>
    <row r="248" spans="1:6" ht="15" customHeight="1" thickBot="1">
      <c r="A248" s="1124" t="s">
        <v>2912</v>
      </c>
      <c r="B248" s="1125" t="s">
        <v>645</v>
      </c>
      <c r="C248" s="353"/>
      <c r="D248" s="353"/>
      <c r="E248" s="353"/>
      <c r="F248" s="341"/>
    </row>
    <row r="249" spans="1:6" ht="15" customHeight="1" thickBot="1">
      <c r="A249" s="1124" t="s">
        <v>2913</v>
      </c>
      <c r="B249" s="1125" t="s">
        <v>646</v>
      </c>
      <c r="C249" s="353"/>
      <c r="D249" s="353"/>
      <c r="E249" s="353"/>
      <c r="F249" s="341"/>
    </row>
    <row r="250" spans="1:6" ht="15" customHeight="1" thickBot="1">
      <c r="A250" s="1124" t="s">
        <v>2914</v>
      </c>
      <c r="B250" s="1125" t="s">
        <v>1018</v>
      </c>
      <c r="C250" s="353"/>
      <c r="D250" s="353"/>
      <c r="E250" s="353"/>
      <c r="F250" s="341"/>
    </row>
    <row r="251" spans="1:6" ht="15" customHeight="1" thickBot="1">
      <c r="A251" s="1124" t="s">
        <v>2915</v>
      </c>
      <c r="B251" s="1125" t="s">
        <v>647</v>
      </c>
      <c r="C251" s="353"/>
      <c r="D251" s="353"/>
      <c r="E251" s="353"/>
      <c r="F251" s="341"/>
    </row>
    <row r="252" spans="1:6" ht="15" customHeight="1" thickBot="1">
      <c r="A252" s="1124" t="s">
        <v>2916</v>
      </c>
      <c r="B252" s="1125" t="s">
        <v>648</v>
      </c>
      <c r="C252" s="353"/>
      <c r="D252" s="353"/>
      <c r="E252" s="353"/>
      <c r="F252" s="341"/>
    </row>
    <row r="253" spans="1:6" ht="15" customHeight="1" thickBot="1">
      <c r="A253" s="1124" t="s">
        <v>2917</v>
      </c>
      <c r="B253" s="1125" t="s">
        <v>649</v>
      </c>
      <c r="C253" s="353"/>
      <c r="D253" s="353"/>
      <c r="E253" s="353"/>
      <c r="F253" s="341"/>
    </row>
    <row r="254" spans="1:6" ht="15" customHeight="1" thickBot="1">
      <c r="A254" s="1124" t="s">
        <v>2918</v>
      </c>
      <c r="B254" s="1125" t="s">
        <v>650</v>
      </c>
      <c r="C254" s="353"/>
      <c r="D254" s="353"/>
      <c r="E254" s="353"/>
      <c r="F254" s="341"/>
    </row>
    <row r="255" spans="1:6" ht="15" customHeight="1" thickBot="1">
      <c r="A255" s="1124" t="s">
        <v>2919</v>
      </c>
      <c r="B255" s="1125" t="s">
        <v>651</v>
      </c>
      <c r="C255" s="353"/>
      <c r="D255" s="353"/>
      <c r="E255" s="353"/>
      <c r="F255" s="341"/>
    </row>
    <row r="256" spans="1:6" ht="15" customHeight="1" thickBot="1">
      <c r="A256" s="1124" t="s">
        <v>2920</v>
      </c>
      <c r="B256" s="1125" t="s">
        <v>652</v>
      </c>
      <c r="C256" s="353"/>
      <c r="D256" s="353"/>
      <c r="E256" s="353"/>
      <c r="F256" s="341"/>
    </row>
    <row r="257" spans="1:6" ht="15" customHeight="1" thickBot="1">
      <c r="A257" s="1124" t="s">
        <v>2921</v>
      </c>
      <c r="B257" s="1125" t="s">
        <v>653</v>
      </c>
      <c r="C257" s="353"/>
      <c r="D257" s="353"/>
      <c r="E257" s="353"/>
      <c r="F257" s="341"/>
    </row>
    <row r="258" spans="1:6" ht="15" customHeight="1" thickBot="1">
      <c r="A258" s="1124" t="s">
        <v>2922</v>
      </c>
      <c r="B258" s="1125" t="s">
        <v>654</v>
      </c>
      <c r="C258" s="353"/>
      <c r="D258" s="353"/>
      <c r="E258" s="353"/>
      <c r="F258" s="341"/>
    </row>
    <row r="259" spans="1:6" ht="15" customHeight="1" thickBot="1">
      <c r="A259" s="1124" t="s">
        <v>2923</v>
      </c>
      <c r="B259" s="1125" t="s">
        <v>655</v>
      </c>
      <c r="C259" s="353"/>
      <c r="D259" s="353"/>
      <c r="E259" s="353"/>
      <c r="F259" s="341"/>
    </row>
    <row r="260" spans="1:6" ht="15" customHeight="1" thickBot="1">
      <c r="A260" s="1124" t="s">
        <v>2924</v>
      </c>
      <c r="B260" s="1125" t="s">
        <v>656</v>
      </c>
      <c r="C260" s="353"/>
      <c r="D260" s="353"/>
      <c r="E260" s="353"/>
      <c r="F260" s="341"/>
    </row>
    <row r="261" spans="1:6" ht="15" customHeight="1" thickBot="1">
      <c r="A261" s="1124" t="s">
        <v>2925</v>
      </c>
      <c r="B261" s="1125" t="s">
        <v>657</v>
      </c>
      <c r="C261" s="353"/>
      <c r="D261" s="353"/>
      <c r="E261" s="353"/>
      <c r="F261" s="341"/>
    </row>
    <row r="262" spans="1:6" ht="15" customHeight="1" thickBot="1">
      <c r="A262" s="1124" t="s">
        <v>2926</v>
      </c>
      <c r="B262" s="1125" t="s">
        <v>658</v>
      </c>
      <c r="C262" s="353"/>
      <c r="D262" s="353"/>
      <c r="E262" s="353"/>
      <c r="F262" s="341"/>
    </row>
    <row r="263" spans="1:6" ht="15" customHeight="1" thickBot="1">
      <c r="A263" s="1124" t="s">
        <v>2927</v>
      </c>
      <c r="B263" s="1125" t="s">
        <v>659</v>
      </c>
      <c r="C263" s="353"/>
      <c r="D263" s="353"/>
      <c r="E263" s="353"/>
      <c r="F263" s="341"/>
    </row>
    <row r="264" spans="1:6" ht="15" customHeight="1" thickBot="1">
      <c r="A264" s="1124" t="s">
        <v>2928</v>
      </c>
      <c r="B264" s="1125" t="s">
        <v>660</v>
      </c>
      <c r="C264" s="353"/>
      <c r="D264" s="353"/>
      <c r="E264" s="353"/>
      <c r="F264" s="341"/>
    </row>
    <row r="265" spans="1:6" ht="15" customHeight="1" thickBot="1">
      <c r="A265" s="1124" t="s">
        <v>2929</v>
      </c>
      <c r="B265" s="1125" t="s">
        <v>661</v>
      </c>
      <c r="C265" s="353"/>
      <c r="D265" s="353"/>
      <c r="E265" s="353"/>
      <c r="F265" s="341"/>
    </row>
    <row r="266" spans="1:6" ht="15" customHeight="1" thickBot="1">
      <c r="A266" s="1124" t="s">
        <v>2930</v>
      </c>
      <c r="B266" s="1125" t="s">
        <v>662</v>
      </c>
      <c r="C266" s="353"/>
      <c r="D266" s="353"/>
      <c r="E266" s="353"/>
      <c r="F266" s="341"/>
    </row>
    <row r="267" spans="1:6" ht="15" customHeight="1" thickBot="1">
      <c r="A267" s="1124" t="s">
        <v>2931</v>
      </c>
      <c r="B267" s="1125" t="s">
        <v>663</v>
      </c>
      <c r="C267" s="353"/>
      <c r="D267" s="353"/>
      <c r="E267" s="353"/>
      <c r="F267" s="341"/>
    </row>
    <row r="268" spans="1:6" ht="15" customHeight="1" thickBot="1">
      <c r="A268" s="1124" t="s">
        <v>2932</v>
      </c>
      <c r="B268" s="1125" t="s">
        <v>664</v>
      </c>
      <c r="C268" s="353"/>
      <c r="D268" s="353"/>
      <c r="E268" s="353"/>
      <c r="F268" s="341"/>
    </row>
    <row r="269" spans="1:6" ht="15" customHeight="1" thickBot="1">
      <c r="A269" s="1124" t="s">
        <v>2933</v>
      </c>
      <c r="B269" s="1125" t="s">
        <v>665</v>
      </c>
      <c r="C269" s="353"/>
      <c r="D269" s="353"/>
      <c r="E269" s="353"/>
      <c r="F269" s="341"/>
    </row>
    <row r="270" spans="1:6" ht="15" customHeight="1" thickBot="1">
      <c r="A270" s="1124" t="s">
        <v>2934</v>
      </c>
      <c r="B270" s="1125" t="s">
        <v>666</v>
      </c>
      <c r="C270" s="353"/>
      <c r="D270" s="353"/>
      <c r="E270" s="353"/>
      <c r="F270" s="341"/>
    </row>
    <row r="271" spans="1:6" ht="15" customHeight="1" thickBot="1">
      <c r="A271" s="1124" t="s">
        <v>2935</v>
      </c>
      <c r="B271" s="1125" t="s">
        <v>667</v>
      </c>
      <c r="C271" s="353"/>
      <c r="D271" s="353"/>
      <c r="E271" s="353"/>
      <c r="F271" s="341"/>
    </row>
    <row r="272" spans="1:6" ht="15" customHeight="1" thickBot="1">
      <c r="A272" s="1124" t="s">
        <v>2936</v>
      </c>
      <c r="B272" s="1125" t="s">
        <v>668</v>
      </c>
      <c r="C272" s="353"/>
      <c r="D272" s="353"/>
      <c r="E272" s="353"/>
      <c r="F272" s="341"/>
    </row>
    <row r="273" spans="1:6" ht="30.75" customHeight="1" thickBot="1">
      <c r="A273" s="1124" t="s">
        <v>2937</v>
      </c>
      <c r="B273" s="1125" t="s">
        <v>669</v>
      </c>
      <c r="C273" s="353"/>
      <c r="D273" s="353"/>
      <c r="E273" s="353"/>
      <c r="F273" s="341"/>
    </row>
    <row r="274" spans="1:6" ht="33.75" customHeight="1" thickBot="1">
      <c r="A274" s="1124" t="s">
        <v>2938</v>
      </c>
      <c r="B274" s="1125" t="s">
        <v>1045</v>
      </c>
      <c r="C274" s="353"/>
      <c r="D274" s="353"/>
      <c r="E274" s="353"/>
      <c r="F274" s="341"/>
    </row>
    <row r="275" spans="1:6" ht="15" customHeight="1" thickBot="1">
      <c r="A275" s="1124" t="s">
        <v>2939</v>
      </c>
      <c r="B275" s="1125" t="s">
        <v>670</v>
      </c>
      <c r="C275" s="353"/>
      <c r="D275" s="353"/>
      <c r="E275" s="353"/>
      <c r="F275" s="341"/>
    </row>
    <row r="276" spans="1:6" ht="15" customHeight="1" thickBot="1">
      <c r="A276" s="1124" t="s">
        <v>2940</v>
      </c>
      <c r="B276" s="1125" t="s">
        <v>671</v>
      </c>
      <c r="C276" s="353"/>
      <c r="D276" s="353"/>
      <c r="E276" s="353"/>
      <c r="F276" s="341"/>
    </row>
    <row r="277" spans="1:6" ht="15" customHeight="1" thickBot="1">
      <c r="A277" s="1124" t="s">
        <v>2941</v>
      </c>
      <c r="B277" s="1125" t="s">
        <v>672</v>
      </c>
      <c r="C277" s="353"/>
      <c r="D277" s="353"/>
      <c r="E277" s="353"/>
      <c r="F277" s="341"/>
    </row>
    <row r="278" spans="1:6" ht="15" customHeight="1" thickBot="1">
      <c r="A278" s="1124" t="s">
        <v>2942</v>
      </c>
      <c r="B278" s="1125" t="s">
        <v>673</v>
      </c>
      <c r="C278" s="353"/>
      <c r="D278" s="353"/>
      <c r="E278" s="353"/>
      <c r="F278" s="341"/>
    </row>
    <row r="279" spans="1:6" ht="15" customHeight="1" thickBot="1">
      <c r="A279" s="1124" t="s">
        <v>2943</v>
      </c>
      <c r="B279" s="1125" t="s">
        <v>674</v>
      </c>
      <c r="C279" s="353"/>
      <c r="D279" s="353"/>
      <c r="E279" s="353"/>
      <c r="F279" s="341"/>
    </row>
    <row r="280" spans="1:6" ht="15" customHeight="1" thickBot="1">
      <c r="A280" s="1124" t="s">
        <v>2944</v>
      </c>
      <c r="B280" s="1125" t="s">
        <v>675</v>
      </c>
      <c r="C280" s="353"/>
      <c r="D280" s="353"/>
      <c r="E280" s="353"/>
      <c r="F280" s="341"/>
    </row>
    <row r="281" spans="1:6" ht="15" customHeight="1" thickBot="1">
      <c r="A281" s="1124" t="s">
        <v>2945</v>
      </c>
      <c r="B281" s="1125" t="s">
        <v>676</v>
      </c>
      <c r="C281" s="353"/>
      <c r="D281" s="353"/>
      <c r="E281" s="353"/>
      <c r="F281" s="341"/>
    </row>
    <row r="282" spans="1:6" ht="15" customHeight="1" thickBot="1">
      <c r="A282" s="1124" t="s">
        <v>2946</v>
      </c>
      <c r="B282" s="1125" t="s">
        <v>677</v>
      </c>
      <c r="C282" s="353"/>
      <c r="D282" s="353"/>
      <c r="E282" s="353"/>
      <c r="F282" s="341"/>
    </row>
    <row r="283" spans="1:6" ht="15" customHeight="1" thickBot="1">
      <c r="A283" s="1124" t="s">
        <v>2947</v>
      </c>
      <c r="B283" s="1125" t="s">
        <v>678</v>
      </c>
      <c r="C283" s="353"/>
      <c r="D283" s="353"/>
      <c r="E283" s="353"/>
      <c r="F283" s="341"/>
    </row>
    <row r="284" spans="1:6" ht="15" customHeight="1" thickBot="1">
      <c r="A284" s="1124" t="s">
        <v>2948</v>
      </c>
      <c r="B284" s="1125" t="s">
        <v>679</v>
      </c>
      <c r="C284" s="353"/>
      <c r="D284" s="353"/>
      <c r="E284" s="353"/>
      <c r="F284" s="341"/>
    </row>
    <row r="285" spans="1:6" ht="15" customHeight="1" thickBot="1">
      <c r="A285" s="1124" t="s">
        <v>2949</v>
      </c>
      <c r="B285" s="1125" t="s">
        <v>680</v>
      </c>
      <c r="C285" s="353"/>
      <c r="D285" s="353"/>
      <c r="E285" s="353"/>
      <c r="F285" s="341"/>
    </row>
    <row r="286" spans="1:6" ht="15" customHeight="1" thickBot="1">
      <c r="A286" s="1124" t="s">
        <v>2950</v>
      </c>
      <c r="B286" s="1125" t="s">
        <v>681</v>
      </c>
      <c r="C286" s="353"/>
      <c r="D286" s="353"/>
      <c r="E286" s="353"/>
      <c r="F286" s="341"/>
    </row>
    <row r="287" spans="1:6" ht="15" customHeight="1" thickBot="1">
      <c r="A287" s="1124" t="s">
        <v>2951</v>
      </c>
      <c r="B287" s="1125" t="s">
        <v>682</v>
      </c>
      <c r="C287" s="353"/>
      <c r="D287" s="353"/>
      <c r="E287" s="353"/>
      <c r="F287" s="341"/>
    </row>
    <row r="288" spans="1:6" ht="15" customHeight="1" thickBot="1">
      <c r="A288" s="1124" t="s">
        <v>2952</v>
      </c>
      <c r="B288" s="1125" t="s">
        <v>683</v>
      </c>
      <c r="C288" s="353"/>
      <c r="D288" s="353"/>
      <c r="E288" s="353"/>
      <c r="F288" s="341"/>
    </row>
    <row r="289" spans="1:6" ht="15" customHeight="1" thickBot="1">
      <c r="A289" s="1124" t="s">
        <v>2953</v>
      </c>
      <c r="B289" s="1125" t="s">
        <v>684</v>
      </c>
      <c r="C289" s="353"/>
      <c r="D289" s="353"/>
      <c r="E289" s="353"/>
      <c r="F289" s="341"/>
    </row>
    <row r="290" spans="1:6" ht="15" customHeight="1" thickBot="1">
      <c r="A290" s="1124" t="s">
        <v>2954</v>
      </c>
      <c r="B290" s="1125" t="s">
        <v>1046</v>
      </c>
      <c r="C290" s="353"/>
      <c r="D290" s="353"/>
      <c r="E290" s="353"/>
      <c r="F290" s="341"/>
    </row>
    <row r="291" spans="1:6" ht="15" customHeight="1" thickBot="1">
      <c r="A291" s="1124" t="s">
        <v>2955</v>
      </c>
      <c r="B291" s="1125" t="s">
        <v>685</v>
      </c>
      <c r="C291" s="353"/>
      <c r="D291" s="353"/>
      <c r="E291" s="353"/>
      <c r="F291" s="341"/>
    </row>
    <row r="292" spans="1:6" ht="15" customHeight="1" thickBot="1">
      <c r="A292" s="1124" t="s">
        <v>2956</v>
      </c>
      <c r="B292" s="1125" t="s">
        <v>686</v>
      </c>
      <c r="C292" s="353"/>
      <c r="D292" s="353"/>
      <c r="E292" s="353"/>
      <c r="F292" s="341"/>
    </row>
    <row r="293" spans="1:6" ht="15" customHeight="1" thickBot="1">
      <c r="A293" s="1124" t="s">
        <v>2957</v>
      </c>
      <c r="B293" s="1125" t="s">
        <v>687</v>
      </c>
      <c r="C293" s="353"/>
      <c r="D293" s="353"/>
      <c r="E293" s="353"/>
      <c r="F293" s="341"/>
    </row>
    <row r="294" spans="1:6" ht="15" customHeight="1" thickBot="1">
      <c r="A294" s="1124" t="s">
        <v>2958</v>
      </c>
      <c r="B294" s="1125" t="s">
        <v>1047</v>
      </c>
      <c r="C294" s="353"/>
      <c r="D294" s="353"/>
      <c r="E294" s="353"/>
      <c r="F294" s="341"/>
    </row>
    <row r="295" spans="1:6" ht="15" customHeight="1" thickBot="1">
      <c r="A295" s="1124" t="s">
        <v>2959</v>
      </c>
      <c r="B295" s="1125" t="s">
        <v>688</v>
      </c>
      <c r="C295" s="353"/>
      <c r="D295" s="353"/>
      <c r="E295" s="353"/>
      <c r="F295" s="341"/>
    </row>
    <row r="296" spans="1:6" ht="15" customHeight="1" thickBot="1">
      <c r="A296" s="1124" t="s">
        <v>2960</v>
      </c>
      <c r="B296" s="1125" t="s">
        <v>689</v>
      </c>
      <c r="C296" s="353"/>
      <c r="D296" s="353"/>
      <c r="E296" s="353"/>
      <c r="F296" s="341"/>
    </row>
    <row r="297" spans="1:6" ht="15" customHeight="1" thickBot="1">
      <c r="A297" s="1124" t="s">
        <v>2961</v>
      </c>
      <c r="B297" s="1125" t="s">
        <v>690</v>
      </c>
      <c r="C297" s="353"/>
      <c r="D297" s="353"/>
      <c r="E297" s="353"/>
      <c r="F297" s="341"/>
    </row>
    <row r="298" spans="1:6" ht="15" customHeight="1" thickBot="1">
      <c r="A298" s="1124" t="s">
        <v>2962</v>
      </c>
      <c r="B298" s="1125" t="s">
        <v>691</v>
      </c>
      <c r="C298" s="353"/>
      <c r="D298" s="353"/>
      <c r="E298" s="353"/>
      <c r="F298" s="341"/>
    </row>
    <row r="299" spans="1:6" ht="15" customHeight="1" thickBot="1">
      <c r="A299" s="1124" t="s">
        <v>2963</v>
      </c>
      <c r="B299" s="1125" t="s">
        <v>692</v>
      </c>
      <c r="C299" s="353"/>
      <c r="D299" s="353"/>
      <c r="E299" s="353"/>
      <c r="F299" s="341"/>
    </row>
    <row r="300" spans="1:6" ht="15" customHeight="1" thickBot="1">
      <c r="A300" s="1124" t="s">
        <v>2964</v>
      </c>
      <c r="B300" s="1125" t="s">
        <v>693</v>
      </c>
      <c r="C300" s="353"/>
      <c r="D300" s="353"/>
      <c r="E300" s="353"/>
      <c r="F300" s="341"/>
    </row>
    <row r="301" spans="1:6" ht="15" customHeight="1" thickBot="1">
      <c r="A301" s="1124" t="s">
        <v>2965</v>
      </c>
      <c r="B301" s="1125" t="s">
        <v>694</v>
      </c>
      <c r="C301" s="353"/>
      <c r="D301" s="353"/>
      <c r="E301" s="353"/>
      <c r="F301" s="341"/>
    </row>
    <row r="302" spans="1:6" ht="15" customHeight="1" thickBot="1">
      <c r="A302" s="1124" t="s">
        <v>2966</v>
      </c>
      <c r="B302" s="1125" t="s">
        <v>695</v>
      </c>
      <c r="C302" s="353"/>
      <c r="D302" s="353"/>
      <c r="E302" s="353"/>
      <c r="F302" s="341"/>
    </row>
    <row r="303" spans="1:6" ht="15" customHeight="1" thickBot="1">
      <c r="A303" s="1124" t="s">
        <v>2967</v>
      </c>
      <c r="B303" s="1125" t="s">
        <v>696</v>
      </c>
      <c r="C303" s="353"/>
      <c r="D303" s="353"/>
      <c r="E303" s="353"/>
      <c r="F303" s="341"/>
    </row>
    <row r="304" spans="1:6" ht="15" customHeight="1" thickBot="1">
      <c r="A304" s="1124" t="s">
        <v>2968</v>
      </c>
      <c r="B304" s="1125" t="s">
        <v>697</v>
      </c>
      <c r="C304" s="353"/>
      <c r="D304" s="353"/>
      <c r="E304" s="353"/>
      <c r="F304" s="341"/>
    </row>
    <row r="305" spans="1:6" ht="15" customHeight="1" thickBot="1">
      <c r="A305" s="1124" t="s">
        <v>2969</v>
      </c>
      <c r="B305" s="1125" t="s">
        <v>698</v>
      </c>
      <c r="C305" s="353"/>
      <c r="D305" s="353"/>
      <c r="E305" s="353"/>
      <c r="F305" s="341"/>
    </row>
    <row r="306" spans="1:6" ht="15" customHeight="1" thickBot="1">
      <c r="A306" s="1124" t="s">
        <v>2970</v>
      </c>
      <c r="B306" s="1125" t="s">
        <v>1048</v>
      </c>
      <c r="C306" s="353"/>
      <c r="D306" s="353"/>
      <c r="E306" s="353"/>
      <c r="F306" s="341"/>
    </row>
    <row r="307" spans="1:6" ht="15" customHeight="1" thickBot="1">
      <c r="A307" s="1124" t="s">
        <v>2971</v>
      </c>
      <c r="B307" s="1125" t="s">
        <v>699</v>
      </c>
      <c r="C307" s="353"/>
      <c r="D307" s="353"/>
      <c r="E307" s="353"/>
      <c r="F307" s="341"/>
    </row>
    <row r="308" spans="1:6" ht="15" customHeight="1" thickBot="1">
      <c r="A308" s="1124" t="s">
        <v>2972</v>
      </c>
      <c r="B308" s="1125" t="s">
        <v>700</v>
      </c>
      <c r="C308" s="353"/>
      <c r="D308" s="353"/>
      <c r="E308" s="353"/>
      <c r="F308" s="341"/>
    </row>
    <row r="309" spans="1:6" ht="15" customHeight="1" thickBot="1">
      <c r="A309" s="1124" t="s">
        <v>2973</v>
      </c>
      <c r="B309" s="1125" t="s">
        <v>701</v>
      </c>
      <c r="C309" s="353"/>
      <c r="D309" s="353"/>
      <c r="E309" s="353"/>
      <c r="F309" s="341"/>
    </row>
    <row r="310" spans="1:6" ht="15" customHeight="1" thickBot="1">
      <c r="A310" s="1124" t="s">
        <v>2974</v>
      </c>
      <c r="B310" s="1125" t="s">
        <v>702</v>
      </c>
      <c r="C310" s="353"/>
      <c r="D310" s="353"/>
      <c r="E310" s="353"/>
      <c r="F310" s="341"/>
    </row>
    <row r="311" spans="1:6" ht="15" customHeight="1" thickBot="1">
      <c r="A311" s="1124" t="s">
        <v>2975</v>
      </c>
      <c r="B311" s="1125" t="s">
        <v>703</v>
      </c>
      <c r="C311" s="353"/>
      <c r="D311" s="353"/>
      <c r="E311" s="353"/>
      <c r="F311" s="341"/>
    </row>
    <row r="312" spans="1:6" ht="15" customHeight="1" thickBot="1">
      <c r="A312" s="1124" t="s">
        <v>2976</v>
      </c>
      <c r="B312" s="1125" t="s">
        <v>704</v>
      </c>
      <c r="C312" s="353"/>
      <c r="D312" s="353"/>
      <c r="E312" s="353"/>
      <c r="F312" s="341"/>
    </row>
    <row r="313" spans="1:6" ht="15" customHeight="1" thickBot="1">
      <c r="A313" s="1124" t="s">
        <v>2977</v>
      </c>
      <c r="B313" s="1125" t="s">
        <v>705</v>
      </c>
      <c r="C313" s="353"/>
      <c r="D313" s="353"/>
      <c r="E313" s="353"/>
      <c r="F313" s="341"/>
    </row>
    <row r="314" spans="1:6" ht="15" customHeight="1" thickBot="1">
      <c r="A314" s="1124" t="s">
        <v>2978</v>
      </c>
      <c r="B314" s="1125" t="s">
        <v>706</v>
      </c>
      <c r="C314" s="353"/>
      <c r="D314" s="353"/>
      <c r="E314" s="353"/>
      <c r="F314" s="341"/>
    </row>
    <row r="315" spans="1:6" ht="15" customHeight="1" thickBot="1">
      <c r="A315" s="1124" t="s">
        <v>2979</v>
      </c>
      <c r="B315" s="1125" t="s">
        <v>707</v>
      </c>
      <c r="C315" s="353"/>
      <c r="D315" s="353"/>
      <c r="E315" s="353"/>
      <c r="F315" s="341"/>
    </row>
    <row r="316" spans="1:6" ht="15" customHeight="1" thickBot="1">
      <c r="A316" s="1124" t="s">
        <v>2980</v>
      </c>
      <c r="B316" s="1125" t="s">
        <v>708</v>
      </c>
      <c r="C316" s="353"/>
      <c r="D316" s="353"/>
      <c r="E316" s="353"/>
      <c r="F316" s="341"/>
    </row>
    <row r="317" spans="1:6" ht="15" customHeight="1" thickBot="1">
      <c r="A317" s="1124" t="s">
        <v>2981</v>
      </c>
      <c r="B317" s="1125" t="s">
        <v>709</v>
      </c>
      <c r="C317" s="353"/>
      <c r="D317" s="353"/>
      <c r="E317" s="353"/>
      <c r="F317" s="341"/>
    </row>
    <row r="318" spans="1:6" ht="15" customHeight="1" thickBot="1">
      <c r="A318" s="1124" t="s">
        <v>1087</v>
      </c>
      <c r="B318" s="1125" t="s">
        <v>710</v>
      </c>
      <c r="C318" s="353"/>
      <c r="D318" s="353"/>
      <c r="E318" s="353"/>
      <c r="F318" s="341"/>
    </row>
    <row r="319" spans="1:6" ht="15" customHeight="1" thickBot="1">
      <c r="A319" s="1124" t="s">
        <v>1088</v>
      </c>
      <c r="B319" s="1125" t="s">
        <v>1023</v>
      </c>
      <c r="C319" s="353"/>
      <c r="D319" s="353"/>
      <c r="E319" s="353"/>
      <c r="F319" s="341"/>
    </row>
    <row r="320" spans="1:6" ht="15" customHeight="1" thickBot="1">
      <c r="A320" s="1124" t="s">
        <v>1089</v>
      </c>
      <c r="B320" s="1125" t="s">
        <v>711</v>
      </c>
      <c r="C320" s="353"/>
      <c r="D320" s="353"/>
      <c r="E320" s="353"/>
      <c r="F320" s="341"/>
    </row>
    <row r="321" spans="1:6" ht="15" customHeight="1" thickBot="1">
      <c r="A321" s="1124" t="s">
        <v>1090</v>
      </c>
      <c r="B321" s="1125" t="s">
        <v>712</v>
      </c>
      <c r="C321" s="353"/>
      <c r="D321" s="353"/>
      <c r="E321" s="353"/>
      <c r="F321" s="341"/>
    </row>
    <row r="322" spans="1:6" ht="15" customHeight="1" thickBot="1">
      <c r="A322" s="1124" t="s">
        <v>1091</v>
      </c>
      <c r="B322" s="1125" t="s">
        <v>713</v>
      </c>
      <c r="C322" s="353"/>
      <c r="D322" s="353"/>
      <c r="E322" s="353"/>
      <c r="F322" s="341"/>
    </row>
    <row r="323" spans="1:6" ht="15" customHeight="1" thickBot="1">
      <c r="A323" s="1124" t="s">
        <v>1092</v>
      </c>
      <c r="B323" s="1125" t="s">
        <v>714</v>
      </c>
      <c r="C323" s="353"/>
      <c r="D323" s="353"/>
      <c r="E323" s="353"/>
      <c r="F323" s="341"/>
    </row>
    <row r="324" spans="1:6" ht="15" customHeight="1" thickBot="1">
      <c r="A324" s="1124" t="s">
        <v>1093</v>
      </c>
      <c r="B324" s="1125" t="s">
        <v>715</v>
      </c>
      <c r="C324" s="353"/>
      <c r="D324" s="353"/>
      <c r="E324" s="353"/>
      <c r="F324" s="341"/>
    </row>
    <row r="325" spans="1:6" ht="15" customHeight="1" thickBot="1">
      <c r="A325" s="1124" t="s">
        <v>1094</v>
      </c>
      <c r="B325" s="1125" t="s">
        <v>1024</v>
      </c>
      <c r="C325" s="353"/>
      <c r="D325" s="353"/>
      <c r="E325" s="353"/>
      <c r="F325" s="341"/>
    </row>
    <row r="326" spans="1:6" ht="15" customHeight="1" thickBot="1">
      <c r="A326" s="1124" t="s">
        <v>1095</v>
      </c>
      <c r="B326" s="1125" t="s">
        <v>716</v>
      </c>
      <c r="C326" s="353"/>
      <c r="D326" s="353"/>
      <c r="E326" s="353"/>
      <c r="F326" s="341"/>
    </row>
    <row r="327" spans="1:6" ht="15" customHeight="1" thickBot="1">
      <c r="A327" s="1124" t="s">
        <v>1096</v>
      </c>
      <c r="B327" s="1125" t="s">
        <v>717</v>
      </c>
      <c r="C327" s="353"/>
      <c r="D327" s="353"/>
      <c r="E327" s="353"/>
      <c r="F327" s="341"/>
    </row>
    <row r="328" spans="1:6" ht="15" customHeight="1" thickBot="1">
      <c r="A328" s="1124" t="s">
        <v>1097</v>
      </c>
      <c r="B328" s="1125" t="s">
        <v>718</v>
      </c>
      <c r="C328" s="353"/>
      <c r="D328" s="353"/>
      <c r="E328" s="353"/>
      <c r="F328" s="341"/>
    </row>
    <row r="329" spans="1:6" ht="15" customHeight="1" thickBot="1">
      <c r="A329" s="1124" t="s">
        <v>1098</v>
      </c>
      <c r="B329" s="1125" t="s">
        <v>719</v>
      </c>
      <c r="C329" s="353"/>
      <c r="D329" s="353"/>
      <c r="E329" s="353"/>
      <c r="F329" s="341"/>
    </row>
    <row r="330" spans="1:6" ht="15" customHeight="1" thickBot="1">
      <c r="A330" s="1124" t="s">
        <v>1099</v>
      </c>
      <c r="B330" s="1125" t="s">
        <v>1025</v>
      </c>
      <c r="C330" s="353"/>
      <c r="D330" s="353"/>
      <c r="E330" s="353"/>
      <c r="F330" s="341"/>
    </row>
    <row r="331" spans="1:6" ht="15" customHeight="1" thickBot="1">
      <c r="A331" s="1124" t="s">
        <v>1100</v>
      </c>
      <c r="B331" s="1125" t="s">
        <v>720</v>
      </c>
      <c r="C331" s="353"/>
      <c r="D331" s="353"/>
      <c r="E331" s="353"/>
      <c r="F331" s="341"/>
    </row>
    <row r="332" spans="1:6" ht="15" customHeight="1" thickBot="1">
      <c r="A332" s="1124" t="s">
        <v>1101</v>
      </c>
      <c r="B332" s="1125" t="s">
        <v>721</v>
      </c>
      <c r="C332" s="353"/>
      <c r="D332" s="353"/>
      <c r="E332" s="353"/>
      <c r="F332" s="341"/>
    </row>
    <row r="333" spans="1:6" ht="15" customHeight="1" thickBot="1">
      <c r="A333" s="1124" t="s">
        <v>1102</v>
      </c>
      <c r="B333" s="1125" t="s">
        <v>722</v>
      </c>
      <c r="C333" s="353"/>
      <c r="D333" s="353"/>
      <c r="E333" s="353"/>
      <c r="F333" s="341"/>
    </row>
    <row r="334" spans="1:6" ht="15" customHeight="1" thickBot="1">
      <c r="A334" s="1124" t="s">
        <v>1103</v>
      </c>
      <c r="B334" s="1125" t="s">
        <v>1026</v>
      </c>
      <c r="C334" s="353"/>
      <c r="D334" s="353"/>
      <c r="E334" s="353"/>
      <c r="F334" s="341"/>
    </row>
    <row r="335" spans="1:6" ht="15" customHeight="1" thickBot="1">
      <c r="A335" s="1124" t="s">
        <v>1104</v>
      </c>
      <c r="B335" s="1125" t="s">
        <v>723</v>
      </c>
      <c r="C335" s="353"/>
      <c r="D335" s="353"/>
      <c r="E335" s="353"/>
      <c r="F335" s="341"/>
    </row>
    <row r="336" spans="1:6" ht="15" customHeight="1" thickBot="1">
      <c r="A336" s="1124" t="s">
        <v>1105</v>
      </c>
      <c r="B336" s="1125" t="s">
        <v>724</v>
      </c>
      <c r="C336" s="353"/>
      <c r="D336" s="353"/>
      <c r="E336" s="353"/>
      <c r="F336" s="341"/>
    </row>
    <row r="337" spans="1:6" ht="15" customHeight="1" thickBot="1">
      <c r="A337" s="1124" t="s">
        <v>1106</v>
      </c>
      <c r="B337" s="1125" t="s">
        <v>726</v>
      </c>
      <c r="C337" s="353"/>
      <c r="D337" s="353"/>
      <c r="E337" s="353"/>
      <c r="F337" s="341"/>
    </row>
    <row r="338" spans="1:6" ht="15" customHeight="1" thickBot="1">
      <c r="A338" s="1124" t="s">
        <v>1107</v>
      </c>
      <c r="B338" s="1125" t="s">
        <v>1041</v>
      </c>
      <c r="C338" s="353"/>
      <c r="D338" s="353"/>
      <c r="E338" s="353"/>
      <c r="F338" s="341"/>
    </row>
    <row r="339" spans="1:6" ht="15" customHeight="1" thickBot="1">
      <c r="A339" s="1124" t="s">
        <v>1108</v>
      </c>
      <c r="B339" s="1125" t="s">
        <v>1039</v>
      </c>
      <c r="C339" s="353"/>
      <c r="D339" s="353"/>
      <c r="E339" s="353"/>
      <c r="F339" s="341"/>
    </row>
    <row r="340" spans="1:6" ht="15" customHeight="1" thickBot="1">
      <c r="A340" s="1124" t="s">
        <v>1109</v>
      </c>
      <c r="B340" s="1125" t="s">
        <v>727</v>
      </c>
      <c r="C340" s="353"/>
      <c r="D340" s="353"/>
      <c r="E340" s="353"/>
      <c r="F340" s="341"/>
    </row>
    <row r="341" spans="1:6" ht="15" customHeight="1" thickBot="1">
      <c r="A341" s="1124" t="s">
        <v>1110</v>
      </c>
      <c r="B341" s="1125" t="s">
        <v>728</v>
      </c>
      <c r="C341" s="353"/>
      <c r="D341" s="353"/>
      <c r="E341" s="353"/>
      <c r="F341" s="341"/>
    </row>
    <row r="342" spans="1:6" ht="15" customHeight="1" thickBot="1">
      <c r="A342" s="1124" t="s">
        <v>1111</v>
      </c>
      <c r="B342" s="1125" t="s">
        <v>729</v>
      </c>
      <c r="C342" s="353"/>
      <c r="D342" s="353"/>
      <c r="E342" s="353"/>
      <c r="F342" s="341"/>
    </row>
    <row r="343" spans="1:6" ht="15" customHeight="1" thickBot="1">
      <c r="A343" s="1124" t="s">
        <v>1112</v>
      </c>
      <c r="B343" s="1125" t="s">
        <v>730</v>
      </c>
      <c r="C343" s="353"/>
      <c r="D343" s="353"/>
      <c r="E343" s="353"/>
      <c r="F343" s="341"/>
    </row>
    <row r="344" spans="1:6" ht="15" customHeight="1" thickBot="1">
      <c r="A344" s="1124" t="s">
        <v>1113</v>
      </c>
      <c r="B344" s="1125" t="s">
        <v>731</v>
      </c>
      <c r="C344" s="353"/>
      <c r="D344" s="353"/>
      <c r="E344" s="353"/>
      <c r="F344" s="341"/>
    </row>
    <row r="345" spans="1:6" ht="15" customHeight="1" thickBot="1">
      <c r="A345" s="1124" t="s">
        <v>1114</v>
      </c>
      <c r="B345" s="1125" t="s">
        <v>732</v>
      </c>
      <c r="C345" s="353"/>
      <c r="D345" s="353"/>
      <c r="E345" s="353"/>
      <c r="F345" s="341"/>
    </row>
    <row r="346" spans="1:6" ht="15" customHeight="1" thickBot="1">
      <c r="A346" s="1124" t="s">
        <v>1115</v>
      </c>
      <c r="B346" s="1125" t="s">
        <v>734</v>
      </c>
      <c r="C346" s="353"/>
      <c r="D346" s="353"/>
      <c r="E346" s="353"/>
      <c r="F346" s="341"/>
    </row>
    <row r="347" spans="1:6" ht="15" customHeight="1" thickBot="1">
      <c r="A347" s="1124" t="s">
        <v>1116</v>
      </c>
      <c r="B347" s="1125" t="s">
        <v>736</v>
      </c>
      <c r="C347" s="353"/>
      <c r="D347" s="353"/>
      <c r="E347" s="353"/>
      <c r="F347" s="341"/>
    </row>
    <row r="348" spans="1:6" ht="15" customHeight="1" thickBot="1">
      <c r="A348" s="1124" t="s">
        <v>1117</v>
      </c>
      <c r="B348" s="1125" t="s">
        <v>737</v>
      </c>
      <c r="C348" s="353"/>
      <c r="D348" s="353"/>
      <c r="E348" s="353"/>
      <c r="F348" s="341"/>
    </row>
    <row r="349" spans="1:6" ht="15" customHeight="1" thickBot="1">
      <c r="A349" s="1124" t="s">
        <v>1118</v>
      </c>
      <c r="B349" s="1125" t="s">
        <v>738</v>
      </c>
      <c r="C349" s="353"/>
      <c r="D349" s="353"/>
      <c r="E349" s="353"/>
      <c r="F349" s="341"/>
    </row>
    <row r="350" spans="1:6" ht="15" customHeight="1" thickBot="1">
      <c r="A350" s="1124" t="s">
        <v>1119</v>
      </c>
      <c r="B350" s="1125" t="s">
        <v>739</v>
      </c>
      <c r="C350" s="353"/>
      <c r="D350" s="353"/>
      <c r="E350" s="353"/>
      <c r="F350" s="341"/>
    </row>
    <row r="351" spans="1:6" ht="15" customHeight="1" thickBot="1">
      <c r="A351" s="1124" t="s">
        <v>1120</v>
      </c>
      <c r="B351" s="1125" t="s">
        <v>740</v>
      </c>
      <c r="C351" s="353"/>
      <c r="D351" s="353"/>
      <c r="E351" s="353"/>
      <c r="F351" s="341"/>
    </row>
    <row r="352" spans="1:6" ht="15" customHeight="1" thickBot="1">
      <c r="A352" s="1124" t="s">
        <v>1121</v>
      </c>
      <c r="B352" s="1125" t="s">
        <v>741</v>
      </c>
      <c r="C352" s="353"/>
      <c r="D352" s="353"/>
      <c r="E352" s="353"/>
      <c r="F352" s="341"/>
    </row>
    <row r="353" spans="1:6" ht="15" customHeight="1" thickBot="1">
      <c r="A353" s="1124" t="s">
        <v>1122</v>
      </c>
      <c r="B353" s="1125" t="s">
        <v>1038</v>
      </c>
      <c r="C353" s="353"/>
      <c r="D353" s="353"/>
      <c r="E353" s="353"/>
      <c r="F353" s="341"/>
    </row>
    <row r="354" spans="1:6" ht="15" customHeight="1" thickBot="1">
      <c r="A354" s="1124" t="s">
        <v>1123</v>
      </c>
      <c r="B354" s="1125" t="s">
        <v>742</v>
      </c>
      <c r="C354" s="353"/>
      <c r="D354" s="353"/>
      <c r="E354" s="353"/>
      <c r="F354" s="341"/>
    </row>
    <row r="355" spans="1:6" ht="15" customHeight="1" thickBot="1">
      <c r="A355" s="1124" t="s">
        <v>1124</v>
      </c>
      <c r="B355" s="1125" t="s">
        <v>743</v>
      </c>
      <c r="C355" s="353"/>
      <c r="D355" s="353"/>
      <c r="E355" s="353"/>
      <c r="F355" s="341"/>
    </row>
    <row r="356" spans="1:6" ht="15" customHeight="1" thickBot="1">
      <c r="A356" s="1124" t="s">
        <v>1125</v>
      </c>
      <c r="B356" s="1125" t="s">
        <v>744</v>
      </c>
      <c r="C356" s="353"/>
      <c r="D356" s="353"/>
      <c r="E356" s="353"/>
      <c r="F356" s="341"/>
    </row>
    <row r="357" spans="1:6" ht="15" customHeight="1" thickBot="1">
      <c r="A357" s="1124" t="s">
        <v>1126</v>
      </c>
      <c r="B357" s="1125" t="s">
        <v>745</v>
      </c>
      <c r="C357" s="353"/>
      <c r="D357" s="353"/>
      <c r="E357" s="353"/>
      <c r="F357" s="341"/>
    </row>
    <row r="358" spans="1:6" ht="15" customHeight="1" thickBot="1">
      <c r="A358" s="1124" t="s">
        <v>1127</v>
      </c>
      <c r="B358" s="1125" t="s">
        <v>1049</v>
      </c>
      <c r="C358" s="353"/>
      <c r="D358" s="353"/>
      <c r="E358" s="353"/>
      <c r="F358" s="341"/>
    </row>
    <row r="359" spans="1:6" ht="15" customHeight="1" thickBot="1">
      <c r="A359" s="1124" t="s">
        <v>1128</v>
      </c>
      <c r="B359" s="1125" t="s">
        <v>746</v>
      </c>
      <c r="C359" s="353"/>
      <c r="D359" s="353"/>
      <c r="E359" s="353"/>
      <c r="F359" s="341"/>
    </row>
    <row r="360" spans="1:6" ht="15" customHeight="1" thickBot="1">
      <c r="A360" s="1124" t="s">
        <v>1129</v>
      </c>
      <c r="B360" s="1125" t="s">
        <v>747</v>
      </c>
      <c r="C360" s="353"/>
      <c r="D360" s="353"/>
      <c r="E360" s="353"/>
      <c r="F360" s="341"/>
    </row>
    <row r="361" spans="1:6" ht="15" customHeight="1" thickBot="1">
      <c r="A361" s="1124" t="s">
        <v>1130</v>
      </c>
      <c r="B361" s="1125" t="s">
        <v>748</v>
      </c>
      <c r="C361" s="353"/>
      <c r="D361" s="353"/>
      <c r="E361" s="353"/>
      <c r="F361" s="341"/>
    </row>
    <row r="362" spans="1:6" ht="15" customHeight="1" thickBot="1">
      <c r="A362" s="1124" t="s">
        <v>1131</v>
      </c>
      <c r="B362" s="1125" t="s">
        <v>749</v>
      </c>
      <c r="C362" s="353"/>
      <c r="D362" s="353"/>
      <c r="E362" s="353"/>
      <c r="F362" s="341"/>
    </row>
    <row r="363" spans="1:6" ht="15" customHeight="1" thickBot="1">
      <c r="A363" s="1124" t="s">
        <v>1132</v>
      </c>
      <c r="B363" s="1125" t="s">
        <v>750</v>
      </c>
      <c r="C363" s="353"/>
      <c r="D363" s="353"/>
      <c r="E363" s="353"/>
      <c r="F363" s="341"/>
    </row>
    <row r="364" spans="1:6" ht="15" customHeight="1" thickBot="1">
      <c r="A364" s="1124" t="s">
        <v>1133</v>
      </c>
      <c r="B364" s="1125" t="s">
        <v>751</v>
      </c>
      <c r="C364" s="353"/>
      <c r="D364" s="353"/>
      <c r="E364" s="353"/>
      <c r="F364" s="341"/>
    </row>
    <row r="365" spans="1:6" ht="15" customHeight="1" thickBot="1">
      <c r="A365" s="1124" t="s">
        <v>1134</v>
      </c>
      <c r="B365" s="1125" t="s">
        <v>752</v>
      </c>
      <c r="C365" s="353"/>
      <c r="D365" s="353"/>
      <c r="E365" s="353"/>
      <c r="F365" s="341"/>
    </row>
    <row r="366" spans="1:6" ht="15" customHeight="1" thickBot="1">
      <c r="A366" s="1124" t="s">
        <v>1135</v>
      </c>
      <c r="B366" s="1125" t="s">
        <v>753</v>
      </c>
      <c r="C366" s="353"/>
      <c r="D366" s="353"/>
      <c r="E366" s="353"/>
      <c r="F366" s="341"/>
    </row>
    <row r="367" spans="1:6" ht="15" customHeight="1" thickBot="1">
      <c r="A367" s="1124" t="s">
        <v>1136</v>
      </c>
      <c r="B367" s="1125" t="s">
        <v>754</v>
      </c>
      <c r="C367" s="353"/>
      <c r="D367" s="353"/>
      <c r="E367" s="353"/>
      <c r="F367" s="341"/>
    </row>
    <row r="368" spans="1:6" ht="15" customHeight="1" thickBot="1">
      <c r="A368" s="1124" t="s">
        <v>1137</v>
      </c>
      <c r="B368" s="1125" t="s">
        <v>755</v>
      </c>
      <c r="C368" s="353"/>
      <c r="D368" s="353"/>
      <c r="E368" s="353"/>
      <c r="F368" s="341"/>
    </row>
    <row r="369" spans="1:6" ht="15" customHeight="1" thickBot="1">
      <c r="A369" s="1124" t="s">
        <v>1138</v>
      </c>
      <c r="B369" s="1125" t="s">
        <v>756</v>
      </c>
      <c r="C369" s="353"/>
      <c r="D369" s="353"/>
      <c r="E369" s="353"/>
      <c r="F369" s="341"/>
    </row>
    <row r="370" spans="1:6" ht="15" customHeight="1" thickBot="1">
      <c r="A370" s="1124" t="s">
        <v>1139</v>
      </c>
      <c r="B370" s="1125" t="s">
        <v>757</v>
      </c>
      <c r="C370" s="353"/>
      <c r="D370" s="353"/>
      <c r="E370" s="353"/>
      <c r="F370" s="341"/>
    </row>
    <row r="371" spans="1:6" ht="15" customHeight="1" thickBot="1">
      <c r="A371" s="1124" t="s">
        <v>1140</v>
      </c>
      <c r="B371" s="1125" t="s">
        <v>758</v>
      </c>
      <c r="C371" s="353"/>
      <c r="D371" s="353"/>
      <c r="E371" s="353"/>
      <c r="F371" s="341"/>
    </row>
    <row r="372" spans="1:6" ht="15" customHeight="1" thickBot="1">
      <c r="A372" s="1124" t="s">
        <v>1141</v>
      </c>
      <c r="B372" s="1125" t="s">
        <v>759</v>
      </c>
      <c r="C372" s="353"/>
      <c r="D372" s="353"/>
      <c r="E372" s="353"/>
      <c r="F372" s="341"/>
    </row>
    <row r="373" spans="1:6" ht="15" customHeight="1" thickBot="1">
      <c r="A373" s="1124" t="s">
        <v>1142</v>
      </c>
      <c r="B373" s="1125" t="s">
        <v>760</v>
      </c>
      <c r="C373" s="353"/>
      <c r="D373" s="353"/>
      <c r="E373" s="353"/>
      <c r="F373" s="341"/>
    </row>
    <row r="374" spans="1:6" ht="15" customHeight="1" thickBot="1">
      <c r="A374" s="1124" t="s">
        <v>1143</v>
      </c>
      <c r="B374" s="1125" t="s">
        <v>761</v>
      </c>
      <c r="C374" s="353"/>
      <c r="D374" s="353"/>
      <c r="E374" s="353"/>
      <c r="F374" s="341"/>
    </row>
    <row r="375" spans="1:6" ht="15" customHeight="1" thickBot="1">
      <c r="A375" s="1124" t="s">
        <v>1144</v>
      </c>
      <c r="B375" s="1125" t="s">
        <v>1050</v>
      </c>
      <c r="C375" s="353"/>
      <c r="D375" s="353"/>
      <c r="E375" s="353"/>
      <c r="F375" s="341"/>
    </row>
    <row r="376" spans="1:6" ht="15" customHeight="1" thickBot="1">
      <c r="A376" s="1124" t="s">
        <v>1145</v>
      </c>
      <c r="B376" s="1125" t="s">
        <v>762</v>
      </c>
      <c r="C376" s="353"/>
      <c r="D376" s="353"/>
      <c r="E376" s="353"/>
      <c r="F376" s="341"/>
    </row>
    <row r="377" spans="1:6" ht="15" customHeight="1" thickBot="1">
      <c r="A377" s="1124" t="s">
        <v>1146</v>
      </c>
      <c r="B377" s="1125" t="s">
        <v>763</v>
      </c>
      <c r="C377" s="353"/>
      <c r="D377" s="353"/>
      <c r="E377" s="353"/>
      <c r="F377" s="341"/>
    </row>
    <row r="378" spans="1:6" ht="15" customHeight="1" thickBot="1">
      <c r="A378" s="1124" t="s">
        <v>1147</v>
      </c>
      <c r="B378" s="1125" t="s">
        <v>764</v>
      </c>
      <c r="C378" s="353"/>
      <c r="D378" s="353"/>
      <c r="E378" s="353"/>
      <c r="F378" s="341"/>
    </row>
    <row r="379" spans="1:6" ht="15" customHeight="1" thickBot="1">
      <c r="A379" s="1124" t="s">
        <v>1148</v>
      </c>
      <c r="B379" s="1125" t="s">
        <v>765</v>
      </c>
      <c r="C379" s="353"/>
      <c r="D379" s="353"/>
      <c r="E379" s="353"/>
      <c r="F379" s="341"/>
    </row>
    <row r="380" spans="1:6" ht="24.75" customHeight="1" thickBot="1">
      <c r="A380" s="1124" t="s">
        <v>1149</v>
      </c>
      <c r="B380" s="1125" t="s">
        <v>1051</v>
      </c>
      <c r="C380" s="353"/>
      <c r="D380" s="353"/>
      <c r="E380" s="353"/>
      <c r="F380" s="341"/>
    </row>
    <row r="381" spans="1:6" ht="15" customHeight="1" thickBot="1">
      <c r="A381" s="1124" t="s">
        <v>1150</v>
      </c>
      <c r="B381" s="1125" t="s">
        <v>766</v>
      </c>
      <c r="C381" s="353"/>
      <c r="D381" s="353"/>
      <c r="E381" s="353"/>
      <c r="F381" s="341"/>
    </row>
    <row r="382" spans="1:6" ht="15" customHeight="1" thickBot="1">
      <c r="A382" s="1124" t="s">
        <v>1151</v>
      </c>
      <c r="B382" s="1125" t="s">
        <v>767</v>
      </c>
      <c r="C382" s="353"/>
      <c r="D382" s="353"/>
      <c r="E382" s="353"/>
      <c r="F382" s="341"/>
    </row>
    <row r="383" spans="1:6" ht="15" customHeight="1" thickBot="1">
      <c r="A383" s="1124" t="s">
        <v>1152</v>
      </c>
      <c r="B383" s="1125" t="s">
        <v>768</v>
      </c>
      <c r="C383" s="353"/>
      <c r="D383" s="353"/>
      <c r="E383" s="353"/>
      <c r="F383" s="341"/>
    </row>
    <row r="384" spans="1:6" ht="15" customHeight="1" thickBot="1">
      <c r="A384" s="1124" t="s">
        <v>1153</v>
      </c>
      <c r="B384" s="1125" t="s">
        <v>769</v>
      </c>
      <c r="C384" s="353"/>
      <c r="D384" s="353"/>
      <c r="E384" s="353"/>
      <c r="F384" s="341"/>
    </row>
    <row r="385" spans="1:6" ht="15" customHeight="1" thickBot="1">
      <c r="A385" s="1124" t="s">
        <v>1154</v>
      </c>
      <c r="B385" s="1125" t="s">
        <v>770</v>
      </c>
      <c r="C385" s="353"/>
      <c r="D385" s="353"/>
      <c r="E385" s="353"/>
      <c r="F385" s="341"/>
    </row>
    <row r="386" spans="1:6" ht="15" customHeight="1" thickBot="1">
      <c r="A386" s="1124" t="s">
        <v>1155</v>
      </c>
      <c r="B386" s="1125" t="s">
        <v>771</v>
      </c>
      <c r="C386" s="353"/>
      <c r="D386" s="353"/>
      <c r="E386" s="353"/>
      <c r="F386" s="341"/>
    </row>
    <row r="387" spans="1:6" ht="15" customHeight="1" thickBot="1">
      <c r="A387" s="1124" t="s">
        <v>1156</v>
      </c>
      <c r="B387" s="1125" t="s">
        <v>772</v>
      </c>
      <c r="C387" s="353"/>
      <c r="D387" s="353"/>
      <c r="E387" s="353"/>
      <c r="F387" s="341"/>
    </row>
    <row r="388" spans="1:6" ht="15" customHeight="1" thickBot="1">
      <c r="A388" s="1124" t="s">
        <v>1157</v>
      </c>
      <c r="B388" s="1125" t="s">
        <v>773</v>
      </c>
      <c r="C388" s="353"/>
      <c r="D388" s="353"/>
      <c r="E388" s="353"/>
      <c r="F388" s="341"/>
    </row>
    <row r="389" spans="1:6" ht="30.75" customHeight="1" thickBot="1">
      <c r="A389" s="1124" t="s">
        <v>1158</v>
      </c>
      <c r="B389" s="1125" t="s">
        <v>1052</v>
      </c>
      <c r="C389" s="353"/>
      <c r="D389" s="353"/>
      <c r="E389" s="353"/>
      <c r="F389" s="341"/>
    </row>
    <row r="390" spans="1:6" ht="15" customHeight="1" thickBot="1">
      <c r="A390" s="1124" t="s">
        <v>1159</v>
      </c>
      <c r="B390" s="1125" t="s">
        <v>774</v>
      </c>
      <c r="C390" s="353"/>
      <c r="D390" s="353"/>
      <c r="E390" s="353"/>
      <c r="F390" s="341"/>
    </row>
    <row r="391" spans="1:6" ht="15" customHeight="1" thickBot="1">
      <c r="A391" s="1124" t="s">
        <v>1160</v>
      </c>
      <c r="B391" s="1125" t="s">
        <v>1053</v>
      </c>
      <c r="C391" s="353"/>
      <c r="D391" s="353"/>
      <c r="E391" s="353"/>
      <c r="F391" s="341"/>
    </row>
    <row r="392" spans="1:6" ht="21.75" customHeight="1" thickBot="1">
      <c r="A392" s="1124" t="s">
        <v>1161</v>
      </c>
      <c r="B392" s="1125" t="s">
        <v>776</v>
      </c>
      <c r="C392" s="353"/>
      <c r="D392" s="353"/>
      <c r="E392" s="353"/>
      <c r="F392" s="341"/>
    </row>
    <row r="393" spans="1:6" ht="24" customHeight="1" thickBot="1">
      <c r="A393" s="1124" t="s">
        <v>1162</v>
      </c>
      <c r="B393" s="1125" t="s">
        <v>1054</v>
      </c>
      <c r="C393" s="353"/>
      <c r="D393" s="353"/>
      <c r="E393" s="353"/>
      <c r="F393" s="341"/>
    </row>
    <row r="394" spans="1:6" ht="15" customHeight="1" thickBot="1">
      <c r="A394" s="1124" t="s">
        <v>1163</v>
      </c>
      <c r="B394" s="1125" t="s">
        <v>783</v>
      </c>
      <c r="C394" s="353"/>
      <c r="D394" s="353"/>
      <c r="E394" s="353"/>
      <c r="F394" s="341"/>
    </row>
    <row r="395" spans="1:6" ht="15" customHeight="1" thickBot="1">
      <c r="A395" s="1124" t="s">
        <v>1164</v>
      </c>
      <c r="B395" s="1125" t="s">
        <v>1036</v>
      </c>
      <c r="C395" s="353"/>
      <c r="D395" s="353"/>
      <c r="E395" s="353"/>
      <c r="F395" s="341"/>
    </row>
    <row r="396" spans="1:6" ht="22.5" customHeight="1" thickBot="1">
      <c r="A396" s="1124" t="s">
        <v>1165</v>
      </c>
      <c r="B396" s="1125" t="s">
        <v>1037</v>
      </c>
      <c r="C396" s="353"/>
      <c r="D396" s="353"/>
      <c r="E396" s="353"/>
      <c r="F396" s="341"/>
    </row>
    <row r="397" spans="1:6" ht="15" customHeight="1" thickBot="1">
      <c r="A397" s="1124" t="s">
        <v>1166</v>
      </c>
      <c r="B397" s="1125" t="s">
        <v>856</v>
      </c>
      <c r="C397" s="353"/>
      <c r="D397" s="353"/>
      <c r="E397" s="353"/>
      <c r="F397" s="341"/>
    </row>
    <row r="398" spans="1:6" ht="28.5" customHeight="1" thickBot="1">
      <c r="A398" s="1124" t="s">
        <v>1167</v>
      </c>
      <c r="B398" s="1125" t="s">
        <v>1040</v>
      </c>
      <c r="C398" s="353"/>
      <c r="D398" s="353"/>
      <c r="E398" s="353"/>
      <c r="F398" s="341"/>
    </row>
    <row r="399" spans="1:6" ht="22.5" customHeight="1" thickBot="1">
      <c r="A399" s="1124" t="s">
        <v>1168</v>
      </c>
      <c r="B399" s="1125" t="s">
        <v>1055</v>
      </c>
      <c r="C399" s="353"/>
      <c r="D399" s="353"/>
      <c r="E399" s="353"/>
      <c r="F399" s="341"/>
    </row>
    <row r="400" spans="1:6" ht="24" customHeight="1" thickBot="1">
      <c r="A400" s="1124" t="s">
        <v>1169</v>
      </c>
      <c r="B400" s="1125" t="s">
        <v>1056</v>
      </c>
      <c r="C400" s="353"/>
      <c r="D400" s="353"/>
      <c r="E400" s="353"/>
      <c r="F400" s="341"/>
    </row>
    <row r="401" spans="1:6" ht="37.5" customHeight="1" thickBot="1">
      <c r="A401" s="1124" t="s">
        <v>1170</v>
      </c>
      <c r="B401" s="1125" t="s">
        <v>777</v>
      </c>
      <c r="C401" s="353"/>
      <c r="D401" s="353"/>
      <c r="E401" s="353"/>
      <c r="F401" s="341"/>
    </row>
    <row r="402" spans="1:6" ht="15.75" customHeight="1" thickBot="1">
      <c r="A402" s="1124" t="s">
        <v>1171</v>
      </c>
      <c r="B402" s="1125" t="s">
        <v>1057</v>
      </c>
      <c r="C402" s="353"/>
      <c r="D402" s="353"/>
      <c r="E402" s="353"/>
      <c r="F402" s="341"/>
    </row>
    <row r="403" spans="1:6" ht="27.75" customHeight="1" thickBot="1">
      <c r="A403" s="1124" t="s">
        <v>1172</v>
      </c>
      <c r="B403" s="1125" t="s">
        <v>778</v>
      </c>
      <c r="C403" s="353"/>
      <c r="D403" s="353"/>
      <c r="E403" s="353"/>
      <c r="F403" s="341"/>
    </row>
    <row r="404" spans="1:6" ht="31.5" customHeight="1" thickBot="1">
      <c r="A404" s="1124" t="s">
        <v>1173</v>
      </c>
      <c r="B404" s="1125" t="s">
        <v>779</v>
      </c>
      <c r="C404" s="353"/>
      <c r="D404" s="353"/>
      <c r="E404" s="353"/>
      <c r="F404" s="341"/>
    </row>
    <row r="405" spans="1:6" ht="42.75" customHeight="1" thickBot="1">
      <c r="A405" s="1124" t="s">
        <v>1174</v>
      </c>
      <c r="B405" s="1125" t="s">
        <v>780</v>
      </c>
      <c r="C405" s="353"/>
      <c r="D405" s="353"/>
      <c r="E405" s="353"/>
      <c r="F405" s="341"/>
    </row>
    <row r="406" spans="1:6" ht="15" customHeight="1" thickBot="1">
      <c r="A406" s="1124" t="s">
        <v>1175</v>
      </c>
      <c r="B406" s="1125" t="s">
        <v>1030</v>
      </c>
      <c r="C406" s="353"/>
      <c r="D406" s="353"/>
      <c r="E406" s="353"/>
      <c r="F406" s="341"/>
    </row>
    <row r="407" spans="1:6" ht="15" customHeight="1" thickBot="1">
      <c r="A407" s="1124" t="s">
        <v>1177</v>
      </c>
      <c r="B407" s="1125" t="s">
        <v>1031</v>
      </c>
      <c r="C407" s="353"/>
      <c r="D407" s="353"/>
      <c r="E407" s="353"/>
      <c r="F407" s="341"/>
    </row>
    <row r="408" spans="1:6" ht="15" customHeight="1" thickBot="1">
      <c r="A408" s="1124" t="s">
        <v>1178</v>
      </c>
      <c r="B408" s="1125" t="s">
        <v>1032</v>
      </c>
      <c r="C408" s="353"/>
      <c r="D408" s="353"/>
      <c r="E408" s="353"/>
      <c r="F408" s="341"/>
    </row>
    <row r="409" spans="1:6" ht="18.75" customHeight="1" thickBot="1">
      <c r="A409" s="1124" t="s">
        <v>1179</v>
      </c>
      <c r="B409" s="1125" t="s">
        <v>1033</v>
      </c>
      <c r="C409" s="353"/>
      <c r="D409" s="353"/>
      <c r="E409" s="353"/>
      <c r="F409" s="341"/>
    </row>
    <row r="410" spans="1:6" ht="15" customHeight="1" thickBot="1">
      <c r="A410" s="1124" t="s">
        <v>1180</v>
      </c>
      <c r="B410" s="1125" t="s">
        <v>1034</v>
      </c>
      <c r="C410" s="353"/>
      <c r="D410" s="353"/>
      <c r="E410" s="353"/>
      <c r="F410" s="341"/>
    </row>
    <row r="411" spans="1:6" ht="16.5" customHeight="1" thickBot="1">
      <c r="A411" s="1124" t="s">
        <v>1181</v>
      </c>
      <c r="B411" s="1125" t="s">
        <v>1035</v>
      </c>
      <c r="C411" s="353"/>
      <c r="D411" s="353"/>
      <c r="E411" s="353"/>
      <c r="F411" s="341"/>
    </row>
    <row r="412" spans="1:6" ht="26.25" customHeight="1" thickBot="1">
      <c r="A412" s="1124" t="s">
        <v>1182</v>
      </c>
      <c r="B412" s="1125" t="s">
        <v>1361</v>
      </c>
      <c r="C412" s="354"/>
      <c r="D412" s="354"/>
      <c r="E412" s="354"/>
      <c r="F412" s="341"/>
    </row>
    <row r="413" spans="1:6" ht="28.5" customHeight="1" thickBot="1">
      <c r="A413" s="1124" t="s">
        <v>1183</v>
      </c>
      <c r="B413" s="1125" t="s">
        <v>1362</v>
      </c>
      <c r="C413" s="340"/>
      <c r="D413" s="74"/>
      <c r="E413" s="341"/>
      <c r="F413" s="341"/>
    </row>
    <row r="414" spans="1:6" ht="22.5" customHeight="1" thickBot="1">
      <c r="A414" s="1124" t="s">
        <v>1184</v>
      </c>
      <c r="B414" s="1125" t="s">
        <v>1058</v>
      </c>
      <c r="C414" s="340"/>
      <c r="D414" s="74"/>
      <c r="E414" s="341"/>
      <c r="F414" s="341"/>
    </row>
    <row r="415" spans="1:6" ht="39" customHeight="1" thickBot="1">
      <c r="A415" s="1124" t="s">
        <v>1185</v>
      </c>
      <c r="B415" s="1148" t="s">
        <v>1363</v>
      </c>
      <c r="C415" s="340"/>
      <c r="D415" s="74"/>
      <c r="E415" s="341"/>
      <c r="F415" s="341"/>
    </row>
    <row r="416" spans="1:6" ht="16.5" customHeight="1" thickBot="1">
      <c r="A416" s="1124" t="s">
        <v>1186</v>
      </c>
      <c r="B416" s="1148" t="s">
        <v>1364</v>
      </c>
      <c r="C416" s="340"/>
      <c r="D416" s="74"/>
      <c r="E416" s="341"/>
      <c r="F416" s="341"/>
    </row>
    <row r="417" spans="1:6" ht="15" customHeight="1" thickBot="1">
      <c r="A417" s="1149" t="s">
        <v>1059</v>
      </c>
      <c r="B417" s="1150" t="s">
        <v>1060</v>
      </c>
      <c r="C417" s="340"/>
      <c r="D417" s="74"/>
      <c r="E417" s="341"/>
      <c r="F417" s="341"/>
    </row>
    <row r="418" spans="1:6" ht="24" customHeight="1" thickBot="1" thickTop="1">
      <c r="A418" s="1124" t="s">
        <v>2909</v>
      </c>
      <c r="B418" s="1125" t="s">
        <v>1061</v>
      </c>
      <c r="C418" s="340"/>
      <c r="D418" s="74"/>
      <c r="E418" s="341"/>
      <c r="F418" s="341"/>
    </row>
    <row r="419" spans="1:6" ht="15" customHeight="1" thickBot="1">
      <c r="A419" s="1124" t="s">
        <v>2910</v>
      </c>
      <c r="B419" s="1151" t="s">
        <v>1062</v>
      </c>
      <c r="C419" s="340"/>
      <c r="D419" s="74"/>
      <c r="E419" s="341"/>
      <c r="F419" s="341"/>
    </row>
    <row r="420" spans="1:6" ht="15" customHeight="1" thickBot="1">
      <c r="A420" s="1124" t="s">
        <v>2911</v>
      </c>
      <c r="B420" s="1151" t="s">
        <v>1063</v>
      </c>
      <c r="C420" s="340"/>
      <c r="D420" s="74"/>
      <c r="E420" s="341"/>
      <c r="F420" s="341"/>
    </row>
    <row r="421" spans="1:6" ht="15" customHeight="1" thickBot="1">
      <c r="A421" s="1124" t="s">
        <v>2912</v>
      </c>
      <c r="B421" s="1151" t="s">
        <v>1064</v>
      </c>
      <c r="C421" s="340"/>
      <c r="D421" s="74"/>
      <c r="E421" s="341"/>
      <c r="F421" s="341"/>
    </row>
    <row r="422" spans="1:6" ht="15" customHeight="1" thickBot="1">
      <c r="A422" s="1124" t="s">
        <v>2913</v>
      </c>
      <c r="B422" s="1151" t="s">
        <v>464</v>
      </c>
      <c r="C422" s="340"/>
      <c r="D422" s="74"/>
      <c r="E422" s="341"/>
      <c r="F422" s="341"/>
    </row>
    <row r="423" spans="1:6" ht="15" customHeight="1" thickBot="1">
      <c r="A423" s="1152" t="s">
        <v>2914</v>
      </c>
      <c r="B423" s="1153" t="s">
        <v>1065</v>
      </c>
      <c r="C423" s="340"/>
      <c r="D423" s="74"/>
      <c r="E423" s="341"/>
      <c r="F423" s="341"/>
    </row>
    <row r="424" spans="1:6" ht="15" customHeight="1" thickBot="1" thickTop="1">
      <c r="A424" s="1149" t="s">
        <v>1066</v>
      </c>
      <c r="B424" s="1150" t="s">
        <v>1067</v>
      </c>
      <c r="C424" s="340"/>
      <c r="D424" s="74"/>
      <c r="E424" s="341"/>
      <c r="F424" s="341"/>
    </row>
    <row r="425" spans="1:6" ht="15" customHeight="1" thickBot="1" thickTop="1">
      <c r="A425" s="1124" t="s">
        <v>2909</v>
      </c>
      <c r="B425" s="1151" t="s">
        <v>1068</v>
      </c>
      <c r="C425" s="340"/>
      <c r="D425" s="74"/>
      <c r="E425" s="341"/>
      <c r="F425" s="341"/>
    </row>
    <row r="426" spans="1:6" ht="15" customHeight="1" thickBot="1">
      <c r="A426" s="1124" t="s">
        <v>2910</v>
      </c>
      <c r="B426" s="1151" t="s">
        <v>1069</v>
      </c>
      <c r="C426" s="340"/>
      <c r="D426" s="74"/>
      <c r="E426" s="341"/>
      <c r="F426" s="341"/>
    </row>
    <row r="427" spans="1:6" ht="15" customHeight="1" thickBot="1">
      <c r="A427" s="1152" t="s">
        <v>2911</v>
      </c>
      <c r="B427" s="1153" t="s">
        <v>1070</v>
      </c>
      <c r="C427" s="340"/>
      <c r="D427" s="74"/>
      <c r="E427" s="341"/>
      <c r="F427" s="341"/>
    </row>
    <row r="428" spans="1:6" ht="15" customHeight="1" thickBot="1" thickTop="1">
      <c r="A428" s="1154" t="s">
        <v>1071</v>
      </c>
      <c r="B428" s="1150" t="s">
        <v>1072</v>
      </c>
      <c r="C428" s="340"/>
      <c r="D428" s="74"/>
      <c r="E428" s="341"/>
      <c r="F428" s="341"/>
    </row>
    <row r="429" spans="1:6" ht="15" customHeight="1" thickBot="1" thickTop="1">
      <c r="A429" s="1124" t="s">
        <v>2909</v>
      </c>
      <c r="B429" s="1151" t="s">
        <v>1073</v>
      </c>
      <c r="C429" s="340"/>
      <c r="D429" s="74"/>
      <c r="E429" s="341"/>
      <c r="F429" s="341"/>
    </row>
    <row r="430" spans="1:6" ht="15" customHeight="1" thickBot="1">
      <c r="A430" s="1124" t="s">
        <v>2910</v>
      </c>
      <c r="B430" s="1151" t="s">
        <v>1074</v>
      </c>
      <c r="C430" s="340"/>
      <c r="D430" s="74"/>
      <c r="E430" s="341"/>
      <c r="F430" s="341"/>
    </row>
    <row r="431" spans="1:6" ht="15" customHeight="1" thickBot="1">
      <c r="A431" s="1124" t="s">
        <v>2911</v>
      </c>
      <c r="B431" s="1151" t="s">
        <v>1075</v>
      </c>
      <c r="C431" s="340"/>
      <c r="D431" s="74"/>
      <c r="E431" s="341"/>
      <c r="F431" s="341"/>
    </row>
    <row r="432" spans="1:6" ht="15" customHeight="1" thickBot="1">
      <c r="A432" s="1124" t="s">
        <v>2912</v>
      </c>
      <c r="B432" s="1151" t="s">
        <v>1076</v>
      </c>
      <c r="C432" s="340"/>
      <c r="D432" s="74"/>
      <c r="E432" s="341"/>
      <c r="F432" s="341"/>
    </row>
    <row r="433" spans="1:6" ht="15" customHeight="1" thickBot="1">
      <c r="A433" s="1124" t="s">
        <v>2913</v>
      </c>
      <c r="B433" s="1151" t="s">
        <v>1077</v>
      </c>
      <c r="C433" s="340"/>
      <c r="D433" s="74"/>
      <c r="E433" s="341"/>
      <c r="F433" s="341"/>
    </row>
    <row r="434" spans="1:6" ht="13.5" customHeight="1" thickBot="1">
      <c r="A434" s="1124" t="s">
        <v>2914</v>
      </c>
      <c r="B434" s="1151" t="s">
        <v>1078</v>
      </c>
      <c r="C434" s="340"/>
      <c r="D434" s="74"/>
      <c r="E434" s="341"/>
      <c r="F434" s="341"/>
    </row>
    <row r="435" spans="1:6" ht="16.5" customHeight="1" thickBot="1">
      <c r="A435" s="1124" t="s">
        <v>2915</v>
      </c>
      <c r="B435" s="1151" t="s">
        <v>1079</v>
      </c>
      <c r="C435" s="340"/>
      <c r="D435" s="74"/>
      <c r="E435" s="341"/>
      <c r="F435" s="341"/>
    </row>
    <row r="436" spans="1:6" ht="28.5" customHeight="1" thickBot="1">
      <c r="A436" s="1152" t="s">
        <v>2916</v>
      </c>
      <c r="B436" s="1153" t="s">
        <v>1080</v>
      </c>
      <c r="C436" s="340"/>
      <c r="D436" s="74"/>
      <c r="E436" s="341"/>
      <c r="F436" s="341"/>
    </row>
    <row r="437" spans="1:6" ht="16.5" thickTop="1">
      <c r="A437" s="350"/>
      <c r="B437" s="355"/>
      <c r="C437" s="340"/>
      <c r="D437" s="74"/>
      <c r="E437" s="341"/>
      <c r="F437" s="341"/>
    </row>
    <row r="438" spans="1:6" ht="15.75">
      <c r="A438" s="55"/>
      <c r="B438" s="55"/>
      <c r="C438" s="340"/>
      <c r="D438" s="74"/>
      <c r="E438" s="341"/>
      <c r="F438" s="341"/>
    </row>
    <row r="439" spans="1:6" ht="15.75">
      <c r="A439" s="55"/>
      <c r="B439" s="55"/>
      <c r="C439" s="340"/>
      <c r="D439" s="74"/>
      <c r="E439" s="341"/>
      <c r="F439" s="341"/>
    </row>
    <row r="440" spans="1:6" ht="15.75">
      <c r="A440" s="55"/>
      <c r="B440" s="55"/>
      <c r="C440" s="340"/>
      <c r="D440" s="74"/>
      <c r="E440" s="341"/>
      <c r="F440" s="341"/>
    </row>
    <row r="441" spans="1:6" ht="15.75">
      <c r="A441" s="55"/>
      <c r="B441" s="55"/>
      <c r="C441" s="340"/>
      <c r="D441" s="74"/>
      <c r="E441" s="341"/>
      <c r="F441" s="341"/>
    </row>
    <row r="442" spans="1:6" ht="15.75">
      <c r="A442" s="55"/>
      <c r="B442" s="55"/>
      <c r="C442" s="340"/>
      <c r="D442" s="74"/>
      <c r="E442" s="341"/>
      <c r="F442" s="341"/>
    </row>
    <row r="443" spans="1:6" ht="15.75">
      <c r="A443" s="55"/>
      <c r="B443" s="55"/>
      <c r="C443" s="340"/>
      <c r="D443" s="74"/>
      <c r="E443" s="341"/>
      <c r="F443" s="341"/>
    </row>
    <row r="444" spans="1:6" ht="15.75">
      <c r="A444" s="55"/>
      <c r="B444" s="55"/>
      <c r="C444" s="340"/>
      <c r="D444" s="74"/>
      <c r="E444" s="341"/>
      <c r="F444" s="341"/>
    </row>
    <row r="445" spans="1:6" ht="15.75">
      <c r="A445" s="55"/>
      <c r="B445" s="55"/>
      <c r="C445" s="340"/>
      <c r="D445" s="74"/>
      <c r="E445" s="341"/>
      <c r="F445" s="341"/>
    </row>
    <row r="446" spans="1:6" ht="15.75">
      <c r="A446" s="55"/>
      <c r="B446" s="55"/>
      <c r="C446" s="340"/>
      <c r="D446" s="74"/>
      <c r="E446" s="341"/>
      <c r="F446" s="341"/>
    </row>
    <row r="447" spans="1:6" ht="15.75">
      <c r="A447" s="55"/>
      <c r="B447" s="55"/>
      <c r="C447" s="340"/>
      <c r="D447" s="74"/>
      <c r="E447" s="341"/>
      <c r="F447" s="341"/>
    </row>
    <row r="448" spans="1:6" ht="15.75">
      <c r="A448" s="55"/>
      <c r="B448" s="55"/>
      <c r="C448" s="340"/>
      <c r="D448" s="74"/>
      <c r="E448" s="341"/>
      <c r="F448" s="341"/>
    </row>
    <row r="449" spans="1:6" ht="15.75">
      <c r="A449" s="55"/>
      <c r="B449" s="55"/>
      <c r="C449" s="340"/>
      <c r="D449" s="74"/>
      <c r="E449" s="341"/>
      <c r="F449" s="341"/>
    </row>
    <row r="450" spans="1:6" ht="15.75">
      <c r="A450" s="55"/>
      <c r="B450" s="55"/>
      <c r="C450" s="340"/>
      <c r="D450" s="74"/>
      <c r="E450" s="341"/>
      <c r="F450" s="341"/>
    </row>
    <row r="451" spans="1:6" ht="15.75">
      <c r="A451" s="55"/>
      <c r="B451" s="55"/>
      <c r="C451" s="340"/>
      <c r="D451" s="74"/>
      <c r="E451" s="341"/>
      <c r="F451" s="341"/>
    </row>
    <row r="452" spans="1:6" ht="15.75">
      <c r="A452" s="55"/>
      <c r="B452" s="55"/>
      <c r="C452" s="340"/>
      <c r="D452" s="74"/>
      <c r="E452" s="341"/>
      <c r="F452" s="341"/>
    </row>
    <row r="453" spans="1:6" ht="15.75">
      <c r="A453" s="55"/>
      <c r="B453" s="55"/>
      <c r="C453" s="340"/>
      <c r="D453" s="74"/>
      <c r="E453" s="341"/>
      <c r="F453" s="341"/>
    </row>
    <row r="454" spans="1:6" ht="15.75">
      <c r="A454" s="55"/>
      <c r="B454" s="55"/>
      <c r="C454" s="340"/>
      <c r="D454" s="74"/>
      <c r="E454" s="341"/>
      <c r="F454" s="341"/>
    </row>
    <row r="455" spans="1:6" ht="15.75">
      <c r="A455" s="55"/>
      <c r="B455" s="55"/>
      <c r="C455" s="340"/>
      <c r="D455" s="74"/>
      <c r="E455" s="341"/>
      <c r="F455" s="341"/>
    </row>
    <row r="456" spans="1:6" ht="15.75">
      <c r="A456" s="55"/>
      <c r="B456" s="55"/>
      <c r="C456" s="340"/>
      <c r="D456" s="74"/>
      <c r="E456" s="341"/>
      <c r="F456" s="341"/>
    </row>
    <row r="457" spans="1:6" ht="15.75">
      <c r="A457" s="55"/>
      <c r="B457" s="55"/>
      <c r="C457" s="340"/>
      <c r="D457" s="74"/>
      <c r="E457" s="341"/>
      <c r="F457" s="341"/>
    </row>
    <row r="458" spans="1:6" ht="15.75">
      <c r="A458" s="55"/>
      <c r="B458" s="55"/>
      <c r="C458" s="340"/>
      <c r="D458" s="74"/>
      <c r="E458" s="341"/>
      <c r="F458" s="341"/>
    </row>
    <row r="459" spans="1:6" ht="15.75">
      <c r="A459" s="55"/>
      <c r="B459" s="55"/>
      <c r="C459" s="340"/>
      <c r="D459" s="74"/>
      <c r="E459" s="341"/>
      <c r="F459" s="341"/>
    </row>
    <row r="460" spans="1:6" ht="15.75">
      <c r="A460" s="55"/>
      <c r="B460" s="55"/>
      <c r="C460" s="340"/>
      <c r="D460" s="74"/>
      <c r="E460" s="341"/>
      <c r="F460" s="341"/>
    </row>
    <row r="461" spans="1:6" ht="15.75">
      <c r="A461" s="55"/>
      <c r="B461" s="55"/>
      <c r="C461" s="340"/>
      <c r="D461" s="74"/>
      <c r="E461" s="341"/>
      <c r="F461" s="341"/>
    </row>
    <row r="462" spans="1:6" ht="15.75">
      <c r="A462" s="55"/>
      <c r="B462" s="55"/>
      <c r="C462" s="340"/>
      <c r="D462" s="74"/>
      <c r="E462" s="341"/>
      <c r="F462" s="341"/>
    </row>
    <row r="463" spans="1:6" ht="15.75">
      <c r="A463" s="55"/>
      <c r="B463" s="55"/>
      <c r="C463" s="340"/>
      <c r="D463" s="74"/>
      <c r="E463" s="341"/>
      <c r="F463" s="341"/>
    </row>
    <row r="464" spans="1:6" ht="15.75">
      <c r="A464" s="55"/>
      <c r="B464" s="55"/>
      <c r="C464" s="340"/>
      <c r="D464" s="74"/>
      <c r="E464" s="341"/>
      <c r="F464" s="341"/>
    </row>
    <row r="465" spans="1:6" ht="15.75">
      <c r="A465" s="55"/>
      <c r="B465" s="55"/>
      <c r="C465" s="340"/>
      <c r="D465" s="74"/>
      <c r="E465" s="341"/>
      <c r="F465" s="341"/>
    </row>
    <row r="466" spans="1:6" ht="15.75">
      <c r="A466" s="55"/>
      <c r="B466" s="55"/>
      <c r="C466" s="340"/>
      <c r="D466" s="74"/>
      <c r="E466" s="341"/>
      <c r="F466" s="341"/>
    </row>
    <row r="467" spans="1:6" ht="15.75">
      <c r="A467" s="55"/>
      <c r="B467" s="55"/>
      <c r="C467" s="340"/>
      <c r="D467" s="74"/>
      <c r="E467" s="341"/>
      <c r="F467" s="341"/>
    </row>
    <row r="468" spans="1:6" ht="15.75">
      <c r="A468" s="55"/>
      <c r="B468" s="55"/>
      <c r="C468" s="340"/>
      <c r="D468" s="74"/>
      <c r="E468" s="341"/>
      <c r="F468" s="341"/>
    </row>
    <row r="469" spans="1:6" ht="15.75">
      <c r="A469" s="55"/>
      <c r="B469" s="55"/>
      <c r="C469" s="340"/>
      <c r="D469" s="74"/>
      <c r="E469" s="341"/>
      <c r="F469" s="341"/>
    </row>
    <row r="470" spans="1:6" ht="15.75">
      <c r="A470" s="55"/>
      <c r="B470" s="55"/>
      <c r="C470" s="340"/>
      <c r="D470" s="74"/>
      <c r="E470" s="341"/>
      <c r="F470" s="341"/>
    </row>
    <row r="471" spans="1:6" ht="15.75">
      <c r="A471" s="55"/>
      <c r="B471" s="55"/>
      <c r="C471" s="340"/>
      <c r="D471" s="74"/>
      <c r="E471" s="341"/>
      <c r="F471" s="341"/>
    </row>
    <row r="472" spans="1:6" ht="15.75">
      <c r="A472" s="55"/>
      <c r="B472" s="55"/>
      <c r="C472" s="340"/>
      <c r="D472" s="74"/>
      <c r="E472" s="341"/>
      <c r="F472" s="341"/>
    </row>
    <row r="473" spans="1:6" ht="15.75">
      <c r="A473" s="55"/>
      <c r="B473" s="55"/>
      <c r="C473" s="340"/>
      <c r="D473" s="74"/>
      <c r="E473" s="341"/>
      <c r="F473" s="341"/>
    </row>
    <row r="474" spans="1:6" ht="26.25" customHeight="1">
      <c r="A474" s="55"/>
      <c r="B474" s="55"/>
      <c r="C474" s="340"/>
      <c r="D474" s="74"/>
      <c r="E474" s="341"/>
      <c r="F474" s="341"/>
    </row>
    <row r="475" spans="1:6" ht="29.25" customHeight="1">
      <c r="A475" s="55"/>
      <c r="B475" s="55"/>
      <c r="C475" s="340"/>
      <c r="D475" s="74"/>
      <c r="E475" s="341"/>
      <c r="F475" s="341"/>
    </row>
    <row r="476" spans="1:6" ht="15.75">
      <c r="A476" s="55"/>
      <c r="B476" s="55"/>
      <c r="C476" s="340"/>
      <c r="D476" s="74"/>
      <c r="E476" s="341"/>
      <c r="F476" s="341"/>
    </row>
    <row r="477" spans="1:6" ht="15.75">
      <c r="A477" s="55"/>
      <c r="B477" s="55"/>
      <c r="C477" s="340"/>
      <c r="D477" s="74"/>
      <c r="E477" s="341"/>
      <c r="F477" s="341"/>
    </row>
    <row r="478" spans="1:6" ht="15.75">
      <c r="A478" s="55"/>
      <c r="B478" s="55"/>
      <c r="C478" s="340"/>
      <c r="D478" s="74"/>
      <c r="E478" s="341"/>
      <c r="F478" s="341"/>
    </row>
    <row r="479" spans="1:6" ht="15.75">
      <c r="A479" s="55"/>
      <c r="B479" s="55"/>
      <c r="C479" s="340"/>
      <c r="D479" s="74"/>
      <c r="E479" s="341"/>
      <c r="F479" s="341"/>
    </row>
    <row r="480" spans="1:6" ht="15.75">
      <c r="A480" s="55"/>
      <c r="B480" s="55"/>
      <c r="C480" s="340"/>
      <c r="D480" s="74"/>
      <c r="E480" s="341"/>
      <c r="F480" s="341"/>
    </row>
    <row r="481" spans="1:6" ht="15.75">
      <c r="A481" s="55"/>
      <c r="B481" s="55"/>
      <c r="C481" s="340"/>
      <c r="D481" s="74"/>
      <c r="E481" s="341"/>
      <c r="F481" s="341"/>
    </row>
    <row r="482" spans="1:6" ht="15.75">
      <c r="A482" s="55"/>
      <c r="B482" s="55"/>
      <c r="C482" s="340"/>
      <c r="D482" s="74"/>
      <c r="E482" s="341"/>
      <c r="F482" s="341"/>
    </row>
    <row r="483" spans="1:6" ht="15.75">
      <c r="A483" s="55"/>
      <c r="B483" s="55"/>
      <c r="C483" s="340"/>
      <c r="D483" s="74"/>
      <c r="E483" s="341"/>
      <c r="F483" s="341"/>
    </row>
    <row r="484" spans="1:6" ht="15.75">
      <c r="A484" s="55"/>
      <c r="B484" s="55"/>
      <c r="C484" s="340"/>
      <c r="D484" s="74"/>
      <c r="E484" s="341"/>
      <c r="F484" s="341"/>
    </row>
    <row r="485" spans="1:6" ht="15.75">
      <c r="A485" s="55"/>
      <c r="B485" s="55"/>
      <c r="C485" s="340"/>
      <c r="D485" s="74"/>
      <c r="E485" s="341"/>
      <c r="F485" s="341"/>
    </row>
    <row r="486" spans="1:6" ht="15.75">
      <c r="A486" s="55"/>
      <c r="B486" s="55"/>
      <c r="C486" s="340"/>
      <c r="D486" s="74"/>
      <c r="E486" s="341"/>
      <c r="F486" s="341"/>
    </row>
    <row r="487" spans="1:6" ht="15.75">
      <c r="A487" s="55"/>
      <c r="B487" s="55"/>
      <c r="C487" s="340"/>
      <c r="D487" s="74"/>
      <c r="E487" s="341"/>
      <c r="F487" s="341"/>
    </row>
    <row r="488" spans="1:6" ht="15.75">
      <c r="A488" s="55"/>
      <c r="B488" s="55"/>
      <c r="C488" s="340"/>
      <c r="D488" s="74"/>
      <c r="E488" s="341"/>
      <c r="F488" s="341"/>
    </row>
    <row r="489" spans="1:6" ht="15.75">
      <c r="A489" s="55"/>
      <c r="B489" s="55"/>
      <c r="C489" s="340"/>
      <c r="D489" s="74"/>
      <c r="E489" s="341"/>
      <c r="F489" s="341"/>
    </row>
    <row r="490" spans="1:6" ht="15.75">
      <c r="A490" s="55"/>
      <c r="B490" s="55"/>
      <c r="C490" s="340"/>
      <c r="D490" s="74"/>
      <c r="E490" s="341"/>
      <c r="F490" s="341"/>
    </row>
    <row r="491" spans="1:6" ht="15.75">
      <c r="A491" s="55"/>
      <c r="B491" s="55"/>
      <c r="C491" s="340"/>
      <c r="D491" s="74"/>
      <c r="E491" s="341"/>
      <c r="F491" s="341"/>
    </row>
    <row r="492" spans="1:6" ht="15.75">
      <c r="A492" s="55"/>
      <c r="B492" s="55"/>
      <c r="C492" s="340"/>
      <c r="D492" s="74"/>
      <c r="E492" s="341"/>
      <c r="F492" s="341"/>
    </row>
    <row r="493" spans="1:6" ht="15.75">
      <c r="A493" s="55"/>
      <c r="B493" s="55"/>
      <c r="C493" s="340"/>
      <c r="D493" s="74"/>
      <c r="E493" s="341"/>
      <c r="F493" s="341"/>
    </row>
    <row r="494" spans="1:6" ht="15.75">
      <c r="A494" s="55"/>
      <c r="B494" s="55"/>
      <c r="C494" s="340"/>
      <c r="D494" s="74"/>
      <c r="E494" s="341"/>
      <c r="F494" s="341"/>
    </row>
    <row r="495" spans="1:6" ht="15.75">
      <c r="A495" s="55"/>
      <c r="B495" s="55"/>
      <c r="C495" s="340"/>
      <c r="D495" s="74"/>
      <c r="E495" s="341"/>
      <c r="F495" s="341"/>
    </row>
    <row r="496" spans="1:6" ht="15.75">
      <c r="A496" s="55"/>
      <c r="B496" s="55"/>
      <c r="C496" s="340"/>
      <c r="D496" s="74"/>
      <c r="E496" s="341"/>
      <c r="F496" s="341"/>
    </row>
    <row r="497" spans="1:6" ht="15.75">
      <c r="A497" s="55"/>
      <c r="B497" s="55"/>
      <c r="C497" s="340"/>
      <c r="D497" s="74"/>
      <c r="E497" s="341"/>
      <c r="F497" s="341"/>
    </row>
    <row r="498" spans="1:6" ht="15.75">
      <c r="A498" s="55"/>
      <c r="B498" s="55"/>
      <c r="C498" s="340"/>
      <c r="D498" s="74"/>
      <c r="E498" s="341"/>
      <c r="F498" s="341"/>
    </row>
    <row r="499" spans="1:6" ht="15.75">
      <c r="A499" s="55"/>
      <c r="B499" s="55"/>
      <c r="C499" s="340"/>
      <c r="D499" s="74"/>
      <c r="E499" s="341"/>
      <c r="F499" s="341"/>
    </row>
    <row r="500" spans="1:6" ht="15.75">
      <c r="A500" s="55"/>
      <c r="B500" s="55"/>
      <c r="C500" s="340"/>
      <c r="D500" s="74"/>
      <c r="E500" s="341"/>
      <c r="F500" s="341"/>
    </row>
    <row r="501" spans="1:6" ht="15.75">
      <c r="A501" s="55"/>
      <c r="B501" s="55"/>
      <c r="C501" s="340"/>
      <c r="D501" s="74"/>
      <c r="E501" s="341"/>
      <c r="F501" s="341"/>
    </row>
    <row r="502" spans="1:6" ht="15.75">
      <c r="A502" s="55"/>
      <c r="B502" s="55"/>
      <c r="C502" s="340"/>
      <c r="D502" s="74"/>
      <c r="E502" s="341"/>
      <c r="F502" s="341"/>
    </row>
    <row r="503" spans="1:6" ht="15.75">
      <c r="A503" s="55"/>
      <c r="B503" s="55"/>
      <c r="C503" s="340"/>
      <c r="D503" s="74"/>
      <c r="E503" s="341"/>
      <c r="F503" s="341"/>
    </row>
    <row r="504" spans="1:6" ht="15.75">
      <c r="A504" s="55"/>
      <c r="B504" s="55"/>
      <c r="C504" s="340"/>
      <c r="D504" s="74"/>
      <c r="E504" s="341"/>
      <c r="F504" s="341"/>
    </row>
    <row r="505" spans="1:6" ht="15.75">
      <c r="A505" s="55"/>
      <c r="B505" s="55"/>
      <c r="C505" s="340"/>
      <c r="D505" s="74"/>
      <c r="E505" s="341"/>
      <c r="F505" s="341"/>
    </row>
    <row r="506" spans="1:6" ht="15.75">
      <c r="A506" s="55"/>
      <c r="B506" s="55"/>
      <c r="C506" s="340"/>
      <c r="D506" s="74"/>
      <c r="E506" s="341"/>
      <c r="F506" s="341"/>
    </row>
    <row r="507" spans="1:6" ht="15.75">
      <c r="A507" s="55"/>
      <c r="B507" s="55"/>
      <c r="C507" s="340"/>
      <c r="D507" s="74"/>
      <c r="E507" s="341"/>
      <c r="F507" s="341"/>
    </row>
    <row r="508" spans="1:6" ht="15.75">
      <c r="A508" s="55"/>
      <c r="B508" s="55"/>
      <c r="C508" s="340"/>
      <c r="D508" s="74"/>
      <c r="E508" s="341"/>
      <c r="F508" s="341"/>
    </row>
    <row r="509" spans="1:6" ht="15.75">
      <c r="A509" s="55"/>
      <c r="B509" s="55"/>
      <c r="C509" s="340"/>
      <c r="D509" s="74"/>
      <c r="E509" s="341"/>
      <c r="F509" s="341"/>
    </row>
    <row r="510" spans="1:2" ht="15.75">
      <c r="A510"/>
      <c r="B510"/>
    </row>
    <row r="511" spans="1:2" ht="15.75">
      <c r="A511"/>
      <c r="B511"/>
    </row>
    <row r="512" spans="1:2" ht="15.75">
      <c r="A512"/>
      <c r="B512"/>
    </row>
    <row r="513" spans="1:2" ht="15.75">
      <c r="A513"/>
      <c r="B513"/>
    </row>
    <row r="514" spans="1:2" ht="15.75">
      <c r="A514"/>
      <c r="B514"/>
    </row>
    <row r="515" spans="1:2" ht="15.75">
      <c r="A515"/>
      <c r="B515"/>
    </row>
    <row r="516" spans="1:2" ht="15.75">
      <c r="A516"/>
      <c r="B516"/>
    </row>
    <row r="517" spans="1:2" ht="15.75">
      <c r="A517"/>
      <c r="B517"/>
    </row>
    <row r="518" spans="1:2" ht="15.75">
      <c r="A518" s="68"/>
      <c r="B518" s="63"/>
    </row>
    <row r="519" spans="1:2" ht="15.75">
      <c r="A519" s="68"/>
      <c r="B519" s="63"/>
    </row>
    <row r="520" spans="1:2" ht="15.75">
      <c r="A520" s="69"/>
      <c r="B520" s="63"/>
    </row>
    <row r="521" spans="1:2" ht="15.75">
      <c r="A521" s="68"/>
      <c r="B521" s="63"/>
    </row>
  </sheetData>
  <sheetProtection/>
  <mergeCells count="5">
    <mergeCell ref="A5:A6"/>
    <mergeCell ref="A33:E33"/>
    <mergeCell ref="A57:A58"/>
    <mergeCell ref="A240:B240"/>
    <mergeCell ref="A24:C24"/>
  </mergeCells>
  <printOptions/>
  <pageMargins left="0.5118110236220472" right="0.5118110236220472" top="0.7480314960629921" bottom="0.7480314960629921" header="0.31496062992125984" footer="0.31496062992125984"/>
  <pageSetup fitToHeight="8" horizontalDpi="600" verticalDpi="600" orientation="portrait" paperSize="9" scale="64" r:id="rId1"/>
  <headerFooter alignWithMargins="0">
    <oddHeader>&amp;LZałącznik nr 16
Informacje ogólne</oddHeader>
    <oddFooter>&amp;CStrona &amp;P z &amp;N</oddFooter>
  </headerFooter>
  <rowBreaks count="1" manualBreakCount="1">
    <brk id="4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2012-10-31T07:31:53Z</cp:lastPrinted>
  <dcterms:created xsi:type="dcterms:W3CDTF">2006-09-22T13:37:51Z</dcterms:created>
  <dcterms:modified xsi:type="dcterms:W3CDTF">2019-10-11T10:04:43Z</dcterms:modified>
  <cp:category/>
  <cp:version/>
  <cp:contentType/>
  <cp:contentStatus/>
</cp:coreProperties>
</file>